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2435" windowHeight="7485"/>
  </bookViews>
  <sheets>
    <sheet name="Sheet1" sheetId="1" r:id="rId1"/>
    <sheet name="Sheet1 (condensed)" sheetId="4" r:id="rId2"/>
    <sheet name="Sheet2" sheetId="2" r:id="rId3"/>
    <sheet name="Sheet3" sheetId="3" r:id="rId4"/>
  </sheets>
  <definedNames>
    <definedName name="D">Sheet1!$E$10:$E$24</definedName>
    <definedName name="eps">Sheet1!$E$5</definedName>
    <definedName name="g">Sheet1!$E$7</definedName>
    <definedName name="L">Sheet1!$F$10:$F$24</definedName>
    <definedName name="n">Sheet1!$E$4</definedName>
    <definedName name="nu">Sheet1!$E$6</definedName>
    <definedName name="Q">Sheet1!$G$10:$G$24</definedName>
  </definedNames>
  <calcPr calcId="145621"/>
</workbook>
</file>

<file path=xl/calcChain.xml><?xml version="1.0" encoding="utf-8"?>
<calcChain xmlns="http://schemas.openxmlformats.org/spreadsheetml/2006/main">
  <c r="J22" i="1" l="1"/>
  <c r="J23" i="1"/>
  <c r="J24" i="1"/>
  <c r="J17" i="1"/>
  <c r="J18" i="1"/>
  <c r="J19" i="1"/>
  <c r="J21" i="1"/>
  <c r="J16" i="1"/>
  <c r="J13" i="1"/>
  <c r="J14" i="1"/>
  <c r="J10" i="1"/>
  <c r="J11" i="1"/>
  <c r="J12" i="1"/>
  <c r="F22" i="4" l="1"/>
  <c r="H22" i="4" s="1"/>
  <c r="G21" i="4"/>
  <c r="G20" i="4"/>
  <c r="G19" i="4"/>
  <c r="G18" i="4"/>
  <c r="G22" i="4" s="1"/>
  <c r="F17" i="4"/>
  <c r="G16" i="4"/>
  <c r="G15" i="4"/>
  <c r="G14" i="4"/>
  <c r="G13" i="4"/>
  <c r="G17" i="4" s="1"/>
  <c r="F12" i="4"/>
  <c r="H12" i="4" s="1"/>
  <c r="G11" i="4"/>
  <c r="G10" i="4"/>
  <c r="G9" i="4"/>
  <c r="G8" i="4"/>
  <c r="G7" i="4"/>
  <c r="G12" i="4" s="1"/>
  <c r="H17" i="4" l="1"/>
</calcChain>
</file>

<file path=xl/sharedStrings.xml><?xml version="1.0" encoding="utf-8"?>
<sst xmlns="http://schemas.openxmlformats.org/spreadsheetml/2006/main" count="76" uniqueCount="49">
  <si>
    <t>Assumed</t>
  </si>
  <si>
    <t>DW eqn</t>
  </si>
  <si>
    <t>Loop</t>
  </si>
  <si>
    <t>Pipe</t>
  </si>
  <si>
    <t>Q</t>
  </si>
  <si>
    <t>A</t>
  </si>
  <si>
    <t>ab</t>
  </si>
  <si>
    <t>be</t>
  </si>
  <si>
    <t>ed</t>
  </si>
  <si>
    <t>dc</t>
  </si>
  <si>
    <t>ca</t>
  </si>
  <si>
    <t>B</t>
  </si>
  <si>
    <t>cd</t>
  </si>
  <si>
    <t>dg</t>
  </si>
  <si>
    <t>gf</t>
  </si>
  <si>
    <t>fc</t>
  </si>
  <si>
    <t>C</t>
  </si>
  <si>
    <t>de</t>
  </si>
  <si>
    <t>eh</t>
  </si>
  <si>
    <t>hg</t>
  </si>
  <si>
    <t>gd</t>
  </si>
  <si>
    <t>SUM</t>
  </si>
  <si>
    <r>
      <t>h</t>
    </r>
    <r>
      <rPr>
        <i/>
        <vertAlign val="subscript"/>
        <sz val="12"/>
        <color rgb="FF000000"/>
        <rFont val="Arial"/>
        <family val="2"/>
      </rPr>
      <t>L</t>
    </r>
  </si>
  <si>
    <r>
      <t>h</t>
    </r>
    <r>
      <rPr>
        <b/>
        <i/>
        <vertAlign val="subscript"/>
        <sz val="12"/>
        <color rgb="FFFF0000"/>
        <rFont val="Arial"/>
        <family val="2"/>
      </rPr>
      <t>L</t>
    </r>
    <r>
      <rPr>
        <b/>
        <sz val="12"/>
        <color rgb="FFFF0000"/>
        <rFont val="Arial"/>
        <family val="2"/>
      </rPr>
      <t>/</t>
    </r>
    <r>
      <rPr>
        <b/>
        <i/>
        <sz val="12"/>
        <color rgb="FFFF0000"/>
        <rFont val="Arial"/>
        <family val="2"/>
      </rPr>
      <t>Q</t>
    </r>
  </si>
  <si>
    <r>
      <t>D</t>
    </r>
    <r>
      <rPr>
        <b/>
        <i/>
        <sz val="12"/>
        <color rgb="FF0070C0"/>
        <rFont val="Arial"/>
        <family val="2"/>
      </rPr>
      <t>Q</t>
    </r>
  </si>
  <si>
    <r>
      <t>SUM</t>
    </r>
    <r>
      <rPr>
        <sz val="12"/>
        <color rgb="FF000000"/>
        <rFont val="Calibri"/>
        <family val="2"/>
      </rPr>
      <t> </t>
    </r>
  </si>
  <si>
    <t>n</t>
  </si>
  <si>
    <r>
      <t> </t>
    </r>
    <r>
      <rPr>
        <b/>
        <sz val="12"/>
        <color rgb="FFFF0000"/>
        <rFont val="Calibri"/>
        <family val="2"/>
      </rPr>
      <t>SUM</t>
    </r>
  </si>
  <si>
    <t>D (m)</t>
  </si>
  <si>
    <t>length (m)</t>
  </si>
  <si>
    <t>Q (m3/s)</t>
  </si>
  <si>
    <t>eps</t>
  </si>
  <si>
    <t>V (m/s)</t>
  </si>
  <si>
    <t>Re</t>
  </si>
  <si>
    <t>nu</t>
  </si>
  <si>
    <t>m2/s</t>
  </si>
  <si>
    <t>m</t>
  </si>
  <si>
    <t>g</t>
  </si>
  <si>
    <t>m/s2</t>
  </si>
  <si>
    <t>hL (m)</t>
  </si>
  <si>
    <t>New Q</t>
  </si>
  <si>
    <t>Final Q</t>
  </si>
  <si>
    <t>Initial Q</t>
  </si>
  <si>
    <t>2nd iter'n</t>
  </si>
  <si>
    <t>Q/A</t>
  </si>
  <si>
    <t>DV/nu</t>
  </si>
  <si>
    <t>Haaland</t>
  </si>
  <si>
    <t>f</t>
  </si>
  <si>
    <t>Given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</si>
</sst>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i/>
      <sz val="12"/>
      <color rgb="FF000000"/>
      <name val="Calibri"/>
      <family val="2"/>
    </font>
    <font>
      <i/>
      <sz val="12"/>
      <color rgb="FF000000"/>
      <name val="Arial"/>
      <family val="2"/>
    </font>
    <font>
      <i/>
      <vertAlign val="subscript"/>
      <sz val="12"/>
      <color rgb="FF000000"/>
      <name val="Arial"/>
      <family val="2"/>
    </font>
    <font>
      <b/>
      <i/>
      <sz val="12"/>
      <color rgb="FFFF0000"/>
      <name val="Arial"/>
      <family val="2"/>
    </font>
    <font>
      <b/>
      <i/>
      <vertAlign val="subscript"/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Symbol"/>
      <family val="1"/>
      <charset val="2"/>
    </font>
    <font>
      <b/>
      <i/>
      <sz val="12"/>
      <color rgb="FF0070C0"/>
      <name val="Arial"/>
      <family val="2"/>
    </font>
    <font>
      <sz val="12"/>
      <color rgb="FF000000"/>
      <name val="Symbol"/>
      <family val="1"/>
      <charset val="2"/>
    </font>
    <font>
      <sz val="12"/>
      <name val="Arial"/>
      <family val="2"/>
    </font>
    <font>
      <b/>
      <sz val="12"/>
      <color rgb="FF0070C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9EDF4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14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 readingOrder="1"/>
    </xf>
    <xf numFmtId="1" fontId="10" fillId="2" borderId="1" xfId="0" applyNumberFormat="1" applyFont="1" applyFill="1" applyBorder="1" applyAlignment="1">
      <alignment horizontal="center" vertical="center" wrapText="1" readingOrder="1"/>
    </xf>
    <xf numFmtId="164" fontId="10" fillId="2" borderId="1" xfId="0" applyNumberFormat="1" applyFont="1" applyFill="1" applyBorder="1" applyAlignment="1">
      <alignment horizontal="center" vertical="center" wrapText="1" readingOrder="1"/>
    </xf>
    <xf numFmtId="165" fontId="15" fillId="2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right"/>
    </xf>
    <xf numFmtId="0" fontId="17" fillId="2" borderId="1" xfId="0" applyFont="1" applyFill="1" applyBorder="1" applyAlignment="1">
      <alignment horizontal="center" vertical="center" wrapText="1" readingOrder="1"/>
    </xf>
    <xf numFmtId="11" fontId="0" fillId="0" borderId="0" xfId="0" applyNumberFormat="1"/>
    <xf numFmtId="0" fontId="1" fillId="2" borderId="0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center" wrapText="1" readingOrder="1"/>
    </xf>
    <xf numFmtId="0" fontId="17" fillId="2" borderId="0" xfId="0" applyFont="1" applyFill="1" applyBorder="1" applyAlignment="1">
      <alignment horizontal="center" vertical="center" wrapText="1" readingOrder="1"/>
    </xf>
    <xf numFmtId="165" fontId="0" fillId="0" borderId="0" xfId="0" applyNumberFormat="1"/>
    <xf numFmtId="164" fontId="0" fillId="0" borderId="0" xfId="0" applyNumberFormat="1"/>
    <xf numFmtId="164" fontId="4" fillId="2" borderId="1" xfId="0" applyNumberFormat="1" applyFont="1" applyFill="1" applyBorder="1" applyAlignment="1">
      <alignment horizontal="center" vertical="center" wrapText="1" readingOrder="1"/>
    </xf>
    <xf numFmtId="164" fontId="16" fillId="2" borderId="1" xfId="0" applyNumberFormat="1" applyFont="1" applyFill="1" applyBorder="1" applyAlignment="1">
      <alignment horizontal="center" vertical="center" wrapText="1" readingOrder="1"/>
    </xf>
    <xf numFmtId="11" fontId="3" fillId="2" borderId="0" xfId="0" applyNumberFormat="1" applyFont="1" applyFill="1" applyBorder="1" applyAlignment="1">
      <alignment horizontal="center" vertical="center" wrapText="1" readingOrder="1"/>
    </xf>
    <xf numFmtId="11" fontId="17" fillId="2" borderId="0" xfId="0" applyNumberFormat="1" applyFont="1" applyFill="1" applyBorder="1" applyAlignment="1">
      <alignment horizontal="center" vertical="center" wrapText="1" readingOrder="1"/>
    </xf>
    <xf numFmtId="164" fontId="3" fillId="2" borderId="0" xfId="0" applyNumberFormat="1" applyFont="1" applyFill="1" applyBorder="1" applyAlignment="1">
      <alignment horizontal="center" vertical="center" wrapText="1" readingOrder="1"/>
    </xf>
    <xf numFmtId="164" fontId="17" fillId="2" borderId="0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18" fillId="0" borderId="0" xfId="0" applyFont="1"/>
    <xf numFmtId="0" fontId="1" fillId="2" borderId="1" xfId="0" applyFont="1" applyFill="1" applyBorder="1" applyAlignment="1">
      <alignment horizontal="center" wrapText="1" readingOrder="1"/>
    </xf>
    <xf numFmtId="0" fontId="1" fillId="2" borderId="0" xfId="0" applyFont="1" applyFill="1" applyBorder="1" applyAlignment="1">
      <alignment horizontal="center" wrapText="1" readingOrder="1"/>
    </xf>
    <xf numFmtId="0" fontId="19" fillId="2" borderId="1" xfId="0" applyFont="1" applyFill="1" applyBorder="1" applyAlignment="1">
      <alignment horizontal="center" wrapText="1" readingOrder="1"/>
    </xf>
    <xf numFmtId="0" fontId="20" fillId="2" borderId="1" xfId="0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371475</xdr:colOff>
          <xdr:row>2</xdr:row>
          <xdr:rowOff>57150</xdr:rowOff>
        </xdr:from>
        <xdr:to>
          <xdr:col>11</xdr:col>
          <xdr:colOff>285750</xdr:colOff>
          <xdr:row>5</xdr:row>
          <xdr:rowOff>28575</xdr:rowOff>
        </xdr:to>
        <xdr:sp macro="" textlink="">
          <xdr:nvSpPr>
            <xdr:cNvPr id="1025" name="Object 9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542925</xdr:colOff>
          <xdr:row>1</xdr:row>
          <xdr:rowOff>133350</xdr:rowOff>
        </xdr:from>
        <xdr:to>
          <xdr:col>14</xdr:col>
          <xdr:colOff>161925</xdr:colOff>
          <xdr:row>5</xdr:row>
          <xdr:rowOff>152400</xdr:rowOff>
        </xdr:to>
        <xdr:sp macro="" textlink="">
          <xdr:nvSpPr>
            <xdr:cNvPr id="1026" name="Object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S25"/>
  <sheetViews>
    <sheetView tabSelected="1" topLeftCell="F6" workbookViewId="0">
      <selection activeCell="G10" sqref="G10"/>
    </sheetView>
  </sheetViews>
  <sheetFormatPr defaultRowHeight="15" x14ac:dyDescent="0.25"/>
  <cols>
    <col min="3" max="4" width="9.28515625" bestFit="1" customWidth="1"/>
    <col min="6" max="6" width="10.140625" customWidth="1"/>
    <col min="7" max="7" width="10.28515625" customWidth="1"/>
    <col min="8" max="8" width="11.140625" customWidth="1"/>
    <col min="9" max="9" width="9.28515625" customWidth="1"/>
    <col min="12" max="12" width="18.140625" customWidth="1"/>
    <col min="13" max="13" width="15.5703125" customWidth="1"/>
    <col min="14" max="14" width="11.85546875" customWidth="1"/>
  </cols>
  <sheetData>
    <row r="4" spans="3:19" x14ac:dyDescent="0.25">
      <c r="D4" s="16" t="s">
        <v>26</v>
      </c>
      <c r="E4">
        <v>2</v>
      </c>
    </row>
    <row r="5" spans="3:19" x14ac:dyDescent="0.25">
      <c r="D5" s="16" t="s">
        <v>31</v>
      </c>
      <c r="E5" s="18">
        <v>2.5000000000000001E-4</v>
      </c>
      <c r="F5" t="s">
        <v>36</v>
      </c>
    </row>
    <row r="6" spans="3:19" ht="15.75" thickBot="1" x14ac:dyDescent="0.3">
      <c r="D6" s="16" t="s">
        <v>34</v>
      </c>
      <c r="E6" s="18">
        <v>1.003E-6</v>
      </c>
      <c r="F6" t="s">
        <v>35</v>
      </c>
    </row>
    <row r="7" spans="3:19" ht="16.5" thickBot="1" x14ac:dyDescent="0.3">
      <c r="C7" s="1"/>
      <c r="D7" s="16" t="s">
        <v>37</v>
      </c>
      <c r="E7">
        <v>9.81</v>
      </c>
      <c r="F7" t="s">
        <v>38</v>
      </c>
      <c r="G7" s="1"/>
      <c r="H7" s="19"/>
      <c r="I7" s="19"/>
      <c r="L7" s="2"/>
      <c r="M7" s="2"/>
      <c r="N7" s="2"/>
    </row>
    <row r="8" spans="3:19" ht="16.5" thickBot="1" x14ac:dyDescent="0.3">
      <c r="C8" s="3"/>
      <c r="D8" s="3"/>
      <c r="E8" s="31" t="s">
        <v>48</v>
      </c>
      <c r="F8" s="31" t="s">
        <v>48</v>
      </c>
      <c r="G8" s="32" t="s">
        <v>0</v>
      </c>
      <c r="H8" s="33" t="s">
        <v>44</v>
      </c>
      <c r="I8" s="33" t="s">
        <v>45</v>
      </c>
      <c r="J8" s="33" t="s">
        <v>46</v>
      </c>
      <c r="L8" s="34" t="s">
        <v>1</v>
      </c>
      <c r="M8" s="4"/>
      <c r="N8" s="4"/>
      <c r="O8" s="31" t="s">
        <v>40</v>
      </c>
      <c r="P8" s="31"/>
      <c r="Q8" s="31" t="s">
        <v>42</v>
      </c>
      <c r="R8" t="s">
        <v>43</v>
      </c>
      <c r="S8" t="s">
        <v>41</v>
      </c>
    </row>
    <row r="9" spans="3:19" ht="18.75" thickBot="1" x14ac:dyDescent="0.3">
      <c r="C9" s="3" t="s">
        <v>2</v>
      </c>
      <c r="D9" s="3" t="s">
        <v>3</v>
      </c>
      <c r="E9" t="s">
        <v>28</v>
      </c>
      <c r="F9" t="s">
        <v>29</v>
      </c>
      <c r="G9" s="3" t="s">
        <v>30</v>
      </c>
      <c r="H9" s="20" t="s">
        <v>32</v>
      </c>
      <c r="I9" s="20" t="s">
        <v>33</v>
      </c>
      <c r="J9" s="30" t="s">
        <v>47</v>
      </c>
      <c r="K9" s="23"/>
      <c r="L9" s="4" t="s">
        <v>39</v>
      </c>
      <c r="M9" s="7" t="s">
        <v>23</v>
      </c>
      <c r="N9" s="8" t="s">
        <v>24</v>
      </c>
    </row>
    <row r="10" spans="3:19" ht="16.5" thickBot="1" x14ac:dyDescent="0.3">
      <c r="C10" s="3" t="s">
        <v>5</v>
      </c>
      <c r="D10" s="3" t="s">
        <v>6</v>
      </c>
      <c r="E10">
        <v>0.3</v>
      </c>
      <c r="F10">
        <v>250</v>
      </c>
      <c r="G10" s="35">
        <v>0.02</v>
      </c>
      <c r="H10" s="28"/>
      <c r="I10" s="26"/>
      <c r="J10" s="22" t="e">
        <f>IF(Q=0,0,(1/(-1.8*LOG((eps/D/3.7)^1.11 + 6.9/Re)))^2)</f>
        <v>#NAME?</v>
      </c>
      <c r="L10" s="24"/>
      <c r="M10" s="25"/>
      <c r="N10" s="9"/>
      <c r="O10" s="22"/>
      <c r="Q10" s="35">
        <v>0.02</v>
      </c>
      <c r="R10" s="23"/>
      <c r="S10" s="22"/>
    </row>
    <row r="11" spans="3:19" ht="16.5" thickBot="1" x14ac:dyDescent="0.3">
      <c r="C11" s="3"/>
      <c r="D11" s="3" t="s">
        <v>7</v>
      </c>
      <c r="E11">
        <v>0.2</v>
      </c>
      <c r="F11">
        <v>100</v>
      </c>
      <c r="G11" s="35">
        <v>0.02</v>
      </c>
      <c r="H11" s="28"/>
      <c r="I11" s="26"/>
      <c r="J11" s="22" t="e">
        <f>IF(Q=0,0,(1/(-1.8*LOG((eps/D/3.7)^1.11 + 6.9/Re)))^2)</f>
        <v>#NAME?</v>
      </c>
      <c r="L11" s="24"/>
      <c r="M11" s="25"/>
      <c r="N11" s="9"/>
      <c r="O11" s="22"/>
      <c r="Q11" s="35">
        <v>0.02</v>
      </c>
      <c r="R11" s="23"/>
      <c r="S11" s="22"/>
    </row>
    <row r="12" spans="3:19" ht="16.5" thickBot="1" x14ac:dyDescent="0.3">
      <c r="C12" s="3"/>
      <c r="D12" s="3" t="s">
        <v>8</v>
      </c>
      <c r="E12">
        <v>0.2</v>
      </c>
      <c r="F12">
        <v>125</v>
      </c>
      <c r="G12" s="35">
        <v>0.01</v>
      </c>
      <c r="H12" s="28"/>
      <c r="I12" s="26"/>
      <c r="J12" s="22" t="e">
        <f>IF(Q=0,0,(1/(-1.8*LOG((eps/D/3.7)^1.11 + 6.9/Re)))^2)</f>
        <v>#NAME?</v>
      </c>
      <c r="L12" s="24"/>
      <c r="M12" s="25"/>
      <c r="N12" s="9"/>
      <c r="O12" s="22"/>
      <c r="Q12" s="35">
        <v>0.01</v>
      </c>
      <c r="R12" s="23"/>
      <c r="S12" s="22"/>
    </row>
    <row r="13" spans="3:19" ht="16.5" thickBot="1" x14ac:dyDescent="0.3">
      <c r="C13" s="3"/>
      <c r="D13" s="3" t="s">
        <v>9</v>
      </c>
      <c r="E13">
        <v>0.2</v>
      </c>
      <c r="F13">
        <v>125</v>
      </c>
      <c r="G13" s="35">
        <v>5.0000000000000001E-3</v>
      </c>
      <c r="H13" s="28"/>
      <c r="I13" s="26"/>
      <c r="J13" s="22" t="e">
        <f>IF(Q=0,0,(1/(-1.8*LOG((eps/D/3.7)^1.11 + 6.9/Re)))^2)</f>
        <v>#NAME?</v>
      </c>
      <c r="L13" s="24"/>
      <c r="M13" s="25"/>
      <c r="N13" s="9"/>
      <c r="O13" s="22"/>
      <c r="Q13" s="35">
        <v>5.0000000000000001E-3</v>
      </c>
      <c r="R13" s="23"/>
      <c r="S13" s="22"/>
    </row>
    <row r="14" spans="3:19" ht="16.5" thickBot="1" x14ac:dyDescent="0.3">
      <c r="C14" s="3"/>
      <c r="D14" s="3" t="s">
        <v>10</v>
      </c>
      <c r="E14">
        <v>0.2</v>
      </c>
      <c r="F14">
        <v>100</v>
      </c>
      <c r="G14" s="35">
        <v>-0.04</v>
      </c>
      <c r="H14" s="28"/>
      <c r="I14" s="26"/>
      <c r="J14" s="22" t="e">
        <f>IF(Q=0,0,(1/(-1.8*LOG((eps/D/3.7)^1.11 + 6.9/Re)))^2)</f>
        <v>#NAME?</v>
      </c>
      <c r="L14" s="24"/>
      <c r="M14" s="25"/>
      <c r="N14" s="11"/>
      <c r="O14" s="22"/>
      <c r="Q14" s="35">
        <v>-0.04</v>
      </c>
      <c r="R14" s="23"/>
      <c r="S14" s="22"/>
    </row>
    <row r="15" spans="3:19" ht="16.5" thickBot="1" x14ac:dyDescent="0.3">
      <c r="C15" s="3"/>
      <c r="D15" s="3"/>
      <c r="G15" s="36"/>
      <c r="H15" s="23"/>
      <c r="I15" s="18"/>
      <c r="J15" s="22"/>
      <c r="K15" s="3" t="s">
        <v>27</v>
      </c>
      <c r="L15" s="14"/>
      <c r="M15" s="14"/>
      <c r="N15" s="15"/>
      <c r="Q15" s="36"/>
      <c r="R15" s="23"/>
    </row>
    <row r="16" spans="3:19" ht="16.5" thickBot="1" x14ac:dyDescent="0.3">
      <c r="C16" s="3" t="s">
        <v>11</v>
      </c>
      <c r="D16" s="3" t="s">
        <v>12</v>
      </c>
      <c r="E16">
        <v>0.2</v>
      </c>
      <c r="F16">
        <v>125</v>
      </c>
      <c r="G16" s="35">
        <v>-5.0000000000000001E-3</v>
      </c>
      <c r="H16" s="28"/>
      <c r="I16" s="26"/>
      <c r="J16" s="22" t="e">
        <f>IF(Q=0,0,(1/(-1.8*LOG((eps/D/3.7)^1.11 + 6.9/Re)))^2)</f>
        <v>#NAME?</v>
      </c>
      <c r="L16" s="24"/>
      <c r="M16" s="25"/>
      <c r="N16" s="9"/>
      <c r="O16" s="22"/>
      <c r="Q16" s="35">
        <v>-5.0000000000000001E-3</v>
      </c>
      <c r="R16" s="23"/>
      <c r="S16" s="22"/>
    </row>
    <row r="17" spans="3:19" ht="16.5" thickBot="1" x14ac:dyDescent="0.3">
      <c r="C17" s="3"/>
      <c r="D17" s="3" t="s">
        <v>13</v>
      </c>
      <c r="E17">
        <v>0.15</v>
      </c>
      <c r="F17">
        <v>100</v>
      </c>
      <c r="G17" s="35">
        <v>-2.5000000000000001E-2</v>
      </c>
      <c r="H17" s="28"/>
      <c r="I17" s="26"/>
      <c r="J17" s="22" t="e">
        <f>IF(Q=0,0,(1/(-1.8*LOG((eps/D/3.7)^1.11 + 6.9/Re)))^2)</f>
        <v>#NAME?</v>
      </c>
      <c r="L17" s="24"/>
      <c r="M17" s="25"/>
      <c r="N17" s="9"/>
      <c r="O17" s="22"/>
      <c r="Q17" s="35">
        <v>-2.5000000000000001E-2</v>
      </c>
      <c r="R17" s="23"/>
      <c r="S17" s="22"/>
    </row>
    <row r="18" spans="3:19" ht="16.5" thickBot="1" x14ac:dyDescent="0.3">
      <c r="C18" s="3"/>
      <c r="D18" s="3" t="s">
        <v>14</v>
      </c>
      <c r="E18">
        <v>0.25</v>
      </c>
      <c r="F18">
        <v>125</v>
      </c>
      <c r="G18" s="35">
        <v>-0.03</v>
      </c>
      <c r="H18" s="28"/>
      <c r="I18" s="26"/>
      <c r="J18" s="22" t="e">
        <f>IF(Q=0,0,(1/(-1.8*LOG((eps/D/3.7)^1.11 + 6.9/Re)))^2)</f>
        <v>#NAME?</v>
      </c>
      <c r="L18" s="24"/>
      <c r="M18" s="25"/>
      <c r="N18" s="9"/>
      <c r="O18" s="22"/>
      <c r="Q18" s="35">
        <v>-0.03</v>
      </c>
      <c r="R18" s="23"/>
      <c r="S18" s="22"/>
    </row>
    <row r="19" spans="3:19" ht="16.5" thickBot="1" x14ac:dyDescent="0.3">
      <c r="C19" s="3"/>
      <c r="D19" s="3" t="s">
        <v>15</v>
      </c>
      <c r="E19">
        <v>0.15</v>
      </c>
      <c r="F19">
        <v>100</v>
      </c>
      <c r="G19" s="35">
        <v>-4.4999999999999998E-2</v>
      </c>
      <c r="H19" s="28"/>
      <c r="I19" s="26"/>
      <c r="J19" s="22" t="e">
        <f>IF(Q=0,0,(1/(-1.8*LOG((eps/D/3.7)^1.11 + 6.9/Re)))^2)</f>
        <v>#NAME?</v>
      </c>
      <c r="L19" s="24"/>
      <c r="M19" s="25"/>
      <c r="N19" s="11"/>
      <c r="O19" s="22"/>
      <c r="Q19" s="35">
        <v>-4.4999999999999998E-2</v>
      </c>
      <c r="R19" s="23"/>
      <c r="S19" s="22"/>
    </row>
    <row r="20" spans="3:19" ht="16.5" thickBot="1" x14ac:dyDescent="0.3">
      <c r="C20" s="3"/>
      <c r="D20" s="3"/>
      <c r="G20" s="36"/>
      <c r="H20" s="29"/>
      <c r="I20" s="27"/>
      <c r="J20" s="22"/>
      <c r="K20" s="17" t="s">
        <v>21</v>
      </c>
      <c r="L20" s="14"/>
      <c r="M20" s="14"/>
      <c r="N20" s="15"/>
      <c r="Q20" s="36"/>
      <c r="R20" s="23"/>
    </row>
    <row r="21" spans="3:19" ht="16.5" thickBot="1" x14ac:dyDescent="0.3">
      <c r="C21" s="3" t="s">
        <v>16</v>
      </c>
      <c r="D21" s="3" t="s">
        <v>17</v>
      </c>
      <c r="E21">
        <v>0.2</v>
      </c>
      <c r="F21">
        <v>125</v>
      </c>
      <c r="G21" s="35">
        <v>-0.01</v>
      </c>
      <c r="H21" s="28"/>
      <c r="I21" s="26"/>
      <c r="J21" s="22" t="e">
        <f>IF(Q=0,0,(1/(-1.8*LOG((eps/D/3.7)^1.11 + 6.9/Re)))^2)</f>
        <v>#NAME?</v>
      </c>
      <c r="L21" s="24"/>
      <c r="M21" s="25"/>
      <c r="N21" s="9"/>
      <c r="O21" s="22"/>
      <c r="Q21" s="35">
        <v>-0.01</v>
      </c>
      <c r="R21" s="23"/>
      <c r="S21" s="22"/>
    </row>
    <row r="22" spans="3:19" ht="16.5" thickBot="1" x14ac:dyDescent="0.3">
      <c r="C22" s="3"/>
      <c r="D22" s="3" t="s">
        <v>18</v>
      </c>
      <c r="E22">
        <v>0.15</v>
      </c>
      <c r="F22">
        <v>100</v>
      </c>
      <c r="G22" s="35">
        <v>-0.01</v>
      </c>
      <c r="H22" s="28"/>
      <c r="I22" s="26"/>
      <c r="J22" s="22" t="e">
        <f>IF(Q=0,0,(1/(-1.8*LOG((eps/D/3.7)^1.11 + 6.9/Re)))^2)</f>
        <v>#NAME?</v>
      </c>
      <c r="L22" s="24"/>
      <c r="M22" s="25"/>
      <c r="N22" s="9"/>
      <c r="O22" s="22"/>
      <c r="Q22" s="35">
        <v>-0.01</v>
      </c>
      <c r="R22" s="23"/>
      <c r="S22" s="22"/>
    </row>
    <row r="23" spans="3:19" ht="16.5" thickBot="1" x14ac:dyDescent="0.3">
      <c r="C23" s="3"/>
      <c r="D23" s="3" t="s">
        <v>19</v>
      </c>
      <c r="E23">
        <v>0.25</v>
      </c>
      <c r="F23">
        <v>125</v>
      </c>
      <c r="G23" s="35">
        <v>-5.0000000000000001E-3</v>
      </c>
      <c r="H23" s="28"/>
      <c r="I23" s="26"/>
      <c r="J23" s="22" t="e">
        <f>IF(Q=0,0,(1/(-1.8*LOG((eps/D/3.7)^1.11 + 6.9/Re)))^2)</f>
        <v>#NAME?</v>
      </c>
      <c r="L23" s="24"/>
      <c r="M23" s="25"/>
      <c r="N23" s="9"/>
      <c r="O23" s="22"/>
      <c r="Q23" s="35">
        <v>-5.0000000000000001E-3</v>
      </c>
      <c r="R23" s="23"/>
      <c r="S23" s="22"/>
    </row>
    <row r="24" spans="3:19" ht="16.5" thickBot="1" x14ac:dyDescent="0.3">
      <c r="C24" s="3"/>
      <c r="D24" s="3" t="s">
        <v>20</v>
      </c>
      <c r="E24">
        <v>0.15</v>
      </c>
      <c r="F24">
        <v>100</v>
      </c>
      <c r="G24" s="35">
        <v>2.5000000000000001E-2</v>
      </c>
      <c r="H24" s="28"/>
      <c r="I24" s="26"/>
      <c r="J24" s="22" t="e">
        <f>IF(Q=0,0,(1/(-1.8*LOG((eps/D/3.7)^1.11 + 6.9/Re)))^2)</f>
        <v>#NAME?</v>
      </c>
      <c r="L24" s="24"/>
      <c r="M24" s="25"/>
      <c r="N24" s="11"/>
      <c r="O24" s="22"/>
      <c r="Q24" s="35">
        <v>2.5000000000000001E-2</v>
      </c>
      <c r="R24" s="23"/>
      <c r="S24" s="22"/>
    </row>
    <row r="25" spans="3:19" ht="16.5" thickBot="1" x14ac:dyDescent="0.3">
      <c r="C25" s="11"/>
      <c r="D25" s="11"/>
      <c r="H25" s="21"/>
      <c r="I25" s="21"/>
      <c r="K25" s="17" t="s">
        <v>21</v>
      </c>
      <c r="L25" s="14"/>
      <c r="M25" s="14"/>
      <c r="N25" s="1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7</xdr:col>
                <xdr:colOff>371475</xdr:colOff>
                <xdr:row>2</xdr:row>
                <xdr:rowOff>57150</xdr:rowOff>
              </from>
              <to>
                <xdr:col>11</xdr:col>
                <xdr:colOff>285750</xdr:colOff>
                <xdr:row>5</xdr:row>
                <xdr:rowOff>28575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12</xdr:col>
                <xdr:colOff>542925</xdr:colOff>
                <xdr:row>1</xdr:row>
                <xdr:rowOff>133350</xdr:rowOff>
              </from>
              <to>
                <xdr:col>14</xdr:col>
                <xdr:colOff>161925</xdr:colOff>
                <xdr:row>5</xdr:row>
                <xdr:rowOff>152400</xdr:rowOff>
              </to>
            </anchor>
          </objectPr>
        </oleObject>
      </mc:Choice>
      <mc:Fallback>
        <oleObject progId="Equation.DSMT4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2"/>
  <sheetViews>
    <sheetView topLeftCell="A4" workbookViewId="0">
      <selection activeCell="B10" sqref="B10"/>
    </sheetView>
  </sheetViews>
  <sheetFormatPr defaultRowHeight="15" x14ac:dyDescent="0.25"/>
  <cols>
    <col min="3" max="5" width="9.28515625" bestFit="1" customWidth="1"/>
    <col min="6" max="6" width="10.85546875" bestFit="1" customWidth="1"/>
    <col min="7" max="7" width="12.140625" bestFit="1" customWidth="1"/>
    <col min="8" max="8" width="11.85546875" customWidth="1"/>
  </cols>
  <sheetData>
    <row r="3" spans="3:8" ht="15.75" thickBot="1" x14ac:dyDescent="0.3">
      <c r="G3" s="16" t="s">
        <v>26</v>
      </c>
      <c r="H3">
        <v>2</v>
      </c>
    </row>
    <row r="4" spans="3:8" ht="16.5" thickBot="1" x14ac:dyDescent="0.3">
      <c r="C4" s="1">
        <v>1</v>
      </c>
      <c r="D4" s="1">
        <v>2</v>
      </c>
      <c r="E4" s="1">
        <v>7</v>
      </c>
      <c r="F4" s="2">
        <v>12</v>
      </c>
      <c r="G4" s="2">
        <v>15</v>
      </c>
      <c r="H4" s="2">
        <v>16</v>
      </c>
    </row>
    <row r="5" spans="3:8" ht="32.25" thickBot="1" x14ac:dyDescent="0.3">
      <c r="C5" s="3"/>
      <c r="D5" s="3"/>
      <c r="E5" s="3" t="s">
        <v>0</v>
      </c>
      <c r="F5" s="4" t="s">
        <v>1</v>
      </c>
      <c r="G5" s="4"/>
      <c r="H5" s="4"/>
    </row>
    <row r="6" spans="3:8" ht="20.25" thickBot="1" x14ac:dyDescent="0.3">
      <c r="C6" s="3" t="s">
        <v>2</v>
      </c>
      <c r="D6" s="3" t="s">
        <v>3</v>
      </c>
      <c r="E6" s="5" t="s">
        <v>4</v>
      </c>
      <c r="F6" s="6" t="s">
        <v>22</v>
      </c>
      <c r="G6" s="7" t="s">
        <v>23</v>
      </c>
      <c r="H6" s="8" t="s">
        <v>24</v>
      </c>
    </row>
    <row r="7" spans="3:8" ht="16.5" thickBot="1" x14ac:dyDescent="0.3">
      <c r="C7" s="3" t="s">
        <v>5</v>
      </c>
      <c r="D7" s="3" t="s">
        <v>6</v>
      </c>
      <c r="E7" s="3">
        <v>0.04</v>
      </c>
      <c r="F7" s="4">
        <v>8.1300000000000008</v>
      </c>
      <c r="G7" s="12">
        <f t="shared" ref="G7:G10" si="0">IF(F7=0,0,F7/E7)</f>
        <v>203.25000000000003</v>
      </c>
      <c r="H7" s="9"/>
    </row>
    <row r="8" spans="3:8" ht="16.5" thickBot="1" x14ac:dyDescent="0.3">
      <c r="C8" s="3"/>
      <c r="D8" s="3" t="s">
        <v>7</v>
      </c>
      <c r="E8" s="3">
        <v>0.04</v>
      </c>
      <c r="F8" s="4">
        <v>11425</v>
      </c>
      <c r="G8" s="12">
        <f t="shared" si="0"/>
        <v>285625</v>
      </c>
      <c r="H8" s="9"/>
    </row>
    <row r="9" spans="3:8" ht="16.5" thickBot="1" x14ac:dyDescent="0.3">
      <c r="C9" s="3"/>
      <c r="D9" s="3" t="s">
        <v>8</v>
      </c>
      <c r="E9" s="3">
        <v>2.5000000000000001E-2</v>
      </c>
      <c r="F9" s="4">
        <v>22.76</v>
      </c>
      <c r="G9" s="12">
        <f t="shared" si="0"/>
        <v>910.4</v>
      </c>
      <c r="H9" s="9"/>
    </row>
    <row r="10" spans="3:8" ht="16.5" thickBot="1" x14ac:dyDescent="0.3">
      <c r="C10" s="3"/>
      <c r="D10" s="3" t="s">
        <v>9</v>
      </c>
      <c r="E10" s="10">
        <v>-2.5000000000000001E-2</v>
      </c>
      <c r="F10" s="10">
        <v>-22.76</v>
      </c>
      <c r="G10" s="12">
        <f t="shared" si="0"/>
        <v>910.4</v>
      </c>
      <c r="H10" s="9"/>
    </row>
    <row r="11" spans="3:8" ht="16.5" thickBot="1" x14ac:dyDescent="0.3">
      <c r="C11" s="3"/>
      <c r="D11" s="3" t="s">
        <v>10</v>
      </c>
      <c r="E11" s="10">
        <v>-0.02</v>
      </c>
      <c r="F11" s="10">
        <v>-11.65</v>
      </c>
      <c r="G11" s="12">
        <f t="shared" ref="G11" si="1">F11/E11</f>
        <v>582.5</v>
      </c>
      <c r="H11" s="11"/>
    </row>
    <row r="12" spans="3:8" ht="16.5" thickBot="1" x14ac:dyDescent="0.3">
      <c r="C12" s="3"/>
      <c r="D12" s="3"/>
      <c r="E12" s="3" t="s">
        <v>27</v>
      </c>
      <c r="F12" s="13">
        <f>SUM(F7:F11)</f>
        <v>11421.48</v>
      </c>
      <c r="G12" s="13">
        <f>SUM(G7:G11)</f>
        <v>288231.55000000005</v>
      </c>
      <c r="H12" s="15">
        <f>-F12/(n*G12)</f>
        <v>-1.9813028795772007E-2</v>
      </c>
    </row>
    <row r="13" spans="3:8" ht="16.5" thickBot="1" x14ac:dyDescent="0.3">
      <c r="C13" s="3" t="s">
        <v>11</v>
      </c>
      <c r="D13" s="3" t="s">
        <v>12</v>
      </c>
      <c r="E13" s="3">
        <v>2.5000000000000001E-2</v>
      </c>
      <c r="F13" s="4">
        <v>22.76</v>
      </c>
      <c r="G13" s="12">
        <f t="shared" ref="G13:G16" si="2">IF(F13=0,0,F13/E13)</f>
        <v>910.4</v>
      </c>
      <c r="H13" s="9"/>
    </row>
    <row r="14" spans="3:8" ht="16.5" thickBot="1" x14ac:dyDescent="0.3">
      <c r="C14" s="3"/>
      <c r="D14" s="3" t="s">
        <v>13</v>
      </c>
      <c r="E14" s="3">
        <v>0.02</v>
      </c>
      <c r="F14" s="4">
        <v>90.91</v>
      </c>
      <c r="G14" s="12">
        <f t="shared" si="2"/>
        <v>4545.5</v>
      </c>
      <c r="H14" s="9"/>
    </row>
    <row r="15" spans="3:8" ht="16.5" thickBot="1" x14ac:dyDescent="0.3">
      <c r="C15" s="3"/>
      <c r="D15" s="3" t="s">
        <v>14</v>
      </c>
      <c r="E15" s="3">
        <v>0.02</v>
      </c>
      <c r="F15" s="4">
        <v>3.28</v>
      </c>
      <c r="G15" s="12">
        <f t="shared" si="2"/>
        <v>164</v>
      </c>
      <c r="H15" s="9"/>
    </row>
    <row r="16" spans="3:8" ht="16.5" thickBot="1" x14ac:dyDescent="0.3">
      <c r="C16" s="3"/>
      <c r="D16" s="3" t="s">
        <v>15</v>
      </c>
      <c r="E16" s="3">
        <v>5.0000000000000001E-3</v>
      </c>
      <c r="F16" s="4">
        <v>5.69</v>
      </c>
      <c r="G16" s="12">
        <f t="shared" si="2"/>
        <v>1138</v>
      </c>
      <c r="H16" s="11"/>
    </row>
    <row r="17" spans="3:8" ht="16.5" thickBot="1" x14ac:dyDescent="0.3">
      <c r="C17" s="3"/>
      <c r="D17" s="3"/>
      <c r="E17" s="17" t="s">
        <v>25</v>
      </c>
      <c r="F17" s="13">
        <f>SUM(F13:F16)</f>
        <v>122.64</v>
      </c>
      <c r="G17" s="13">
        <f>SUM(G13:G16)</f>
        <v>6757.9</v>
      </c>
      <c r="H17" s="15">
        <f>-F17/(n*G17)</f>
        <v>-9.0738247088592624E-3</v>
      </c>
    </row>
    <row r="18" spans="3:8" ht="16.5" thickBot="1" x14ac:dyDescent="0.3">
      <c r="C18" s="3" t="s">
        <v>16</v>
      </c>
      <c r="D18" s="3" t="s">
        <v>17</v>
      </c>
      <c r="E18" s="10">
        <v>-2.5000000000000001E-2</v>
      </c>
      <c r="F18" s="10">
        <v>-22.76</v>
      </c>
      <c r="G18" s="12">
        <f t="shared" ref="G18:G19" si="3">IF(F18=0,0,F18/E18)</f>
        <v>910.4</v>
      </c>
      <c r="H18" s="9"/>
    </row>
    <row r="19" spans="3:8" ht="16.5" thickBot="1" x14ac:dyDescent="0.3">
      <c r="C19" s="3"/>
      <c r="D19" s="3" t="s">
        <v>18</v>
      </c>
      <c r="E19" s="3">
        <v>1.4999999999999999E-2</v>
      </c>
      <c r="F19" s="4">
        <v>1606.91</v>
      </c>
      <c r="G19" s="12">
        <f t="shared" si="3"/>
        <v>107127.33333333334</v>
      </c>
      <c r="H19" s="9"/>
    </row>
    <row r="20" spans="3:8" ht="16.5" thickBot="1" x14ac:dyDescent="0.3">
      <c r="C20" s="3"/>
      <c r="D20" s="3" t="s">
        <v>19</v>
      </c>
      <c r="E20" s="3">
        <v>0</v>
      </c>
      <c r="F20" s="4">
        <v>0</v>
      </c>
      <c r="G20" s="12">
        <f>IF(F20=0,0,F20/E20)</f>
        <v>0</v>
      </c>
      <c r="H20" s="9"/>
    </row>
    <row r="21" spans="3:8" ht="16.5" thickBot="1" x14ac:dyDescent="0.3">
      <c r="C21" s="3"/>
      <c r="D21" s="3" t="s">
        <v>20</v>
      </c>
      <c r="E21" s="10">
        <v>-0.02</v>
      </c>
      <c r="F21" s="10">
        <v>-90.91</v>
      </c>
      <c r="G21" s="12">
        <f>IF(F21=0,0,F21/E21)</f>
        <v>4545.5</v>
      </c>
      <c r="H21" s="11"/>
    </row>
    <row r="22" spans="3:8" ht="16.5" thickBot="1" x14ac:dyDescent="0.3">
      <c r="C22" s="11"/>
      <c r="D22" s="11"/>
      <c r="E22" s="17" t="s">
        <v>21</v>
      </c>
      <c r="F22" s="13">
        <f>SUM(F18:F21)</f>
        <v>1493.24</v>
      </c>
      <c r="G22" s="13">
        <f>SUM(G18:G21)</f>
        <v>112583.23333333334</v>
      </c>
      <c r="H22" s="15">
        <f>-F22/(n*G22)</f>
        <v>-6.6317157350546871E-3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Sheet1</vt:lpstr>
      <vt:lpstr>Sheet1 (condensed)</vt:lpstr>
      <vt:lpstr>Sheet2</vt:lpstr>
      <vt:lpstr>Sheet3</vt:lpstr>
      <vt:lpstr>D</vt:lpstr>
      <vt:lpstr>eps</vt:lpstr>
      <vt:lpstr>g</vt:lpstr>
      <vt:lpstr>L</vt:lpstr>
      <vt:lpstr>n</vt:lpstr>
      <vt:lpstr>nu</vt:lpstr>
      <vt:lpstr>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Benjamin</dc:creator>
  <cp:lastModifiedBy>Mark Benjamin</cp:lastModifiedBy>
  <dcterms:created xsi:type="dcterms:W3CDTF">2012-05-07T03:50:05Z</dcterms:created>
  <dcterms:modified xsi:type="dcterms:W3CDTF">2012-05-07T21:26:03Z</dcterms:modified>
</cp:coreProperties>
</file>