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420" windowWidth="31160" windowHeight="22700" tabRatio="702"/>
  </bookViews>
  <sheets>
    <sheet name="ANOVA H0 True, False" sheetId="19" r:id="rId1"/>
  </sheets>
  <calcPr calcId="130407" calcOnSave="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5" i="19"/>
  <c r="M5"/>
  <c r="L5"/>
  <c r="K5"/>
  <c r="H8"/>
  <c r="M8"/>
  <c r="L8"/>
  <c r="K8"/>
  <c r="S7"/>
  <c r="V4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R32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W32"/>
  <c r="J8"/>
  <c r="L31"/>
  <c r="L32"/>
  <c r="L33"/>
  <c r="B8"/>
  <c r="C8"/>
  <c r="D8"/>
  <c r="E8"/>
  <c r="D31"/>
  <c r="D32"/>
  <c r="D33"/>
  <c r="S33"/>
  <c r="S34"/>
  <c r="S35"/>
  <c r="R35"/>
  <c r="T33"/>
  <c r="T34"/>
  <c r="T35"/>
  <c r="U33"/>
  <c r="U34"/>
  <c r="U35"/>
  <c r="V33"/>
  <c r="V34"/>
  <c r="V35"/>
  <c r="W35"/>
  <c r="H7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4"/>
  <c r="W33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4"/>
  <c r="R33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</calcChain>
</file>

<file path=xl/sharedStrings.xml><?xml version="1.0" encoding="utf-8"?>
<sst xmlns="http://schemas.openxmlformats.org/spreadsheetml/2006/main" count="45" uniqueCount="37">
  <si>
    <r>
      <t xml:space="preserve">actual </t>
    </r>
    <r>
      <rPr>
        <sz val="16"/>
        <rFont val="Symbol"/>
      </rPr>
      <t>s</t>
    </r>
    <r>
      <rPr>
        <vertAlign val="superscript"/>
        <sz val="16"/>
        <rFont val="Times"/>
      </rPr>
      <t>2</t>
    </r>
    <r>
      <rPr>
        <sz val="16"/>
        <rFont val="Times"/>
      </rPr>
      <t xml:space="preserve"> = </t>
    </r>
    <phoneticPr fontId="2" type="noConversion"/>
  </si>
  <si>
    <r>
      <t xml:space="preserve">MSB = est </t>
    </r>
    <r>
      <rPr>
        <sz val="16"/>
        <rFont val="Symbol"/>
      </rPr>
      <t>s</t>
    </r>
    <r>
      <rPr>
        <vertAlign val="superscript"/>
        <sz val="16"/>
        <rFont val="Times"/>
      </rPr>
      <t>2</t>
    </r>
    <r>
      <rPr>
        <sz val="16"/>
        <rFont val="Times"/>
      </rPr>
      <t xml:space="preserve"> from between groups = </t>
    </r>
    <phoneticPr fontId="2" type="noConversion"/>
  </si>
  <si>
    <r>
      <t xml:space="preserve">Demonstration of why MSB isn't a good estimate of </t>
    </r>
    <r>
      <rPr>
        <sz val="24"/>
        <rFont val="Symbol"/>
      </rPr>
      <t>s</t>
    </r>
    <r>
      <rPr>
        <vertAlign val="superscript"/>
        <sz val="24"/>
        <rFont val="Times"/>
      </rPr>
      <t>2</t>
    </r>
    <r>
      <rPr>
        <sz val="24"/>
        <rFont val="Times"/>
      </rPr>
      <t xml:space="preserve"> when the null hypothesis is false</t>
    </r>
    <phoneticPr fontId="2" type="noConversion"/>
  </si>
  <si>
    <r>
      <t>m</t>
    </r>
    <r>
      <rPr>
        <vertAlign val="subscript"/>
        <sz val="16"/>
        <color indexed="9"/>
        <rFont val="Times"/>
      </rPr>
      <t>4</t>
    </r>
    <phoneticPr fontId="2" type="noConversion"/>
  </si>
  <si>
    <r>
      <t>m</t>
    </r>
    <r>
      <rPr>
        <vertAlign val="subscript"/>
        <sz val="16"/>
        <color indexed="9"/>
        <rFont val="Times"/>
      </rPr>
      <t>3</t>
    </r>
    <phoneticPr fontId="2" type="noConversion"/>
  </si>
  <si>
    <r>
      <t>m</t>
    </r>
    <r>
      <rPr>
        <vertAlign val="subscript"/>
        <sz val="16"/>
        <color indexed="9"/>
        <rFont val="Times"/>
      </rPr>
      <t>2</t>
    </r>
    <phoneticPr fontId="2" type="noConversion"/>
  </si>
  <si>
    <r>
      <t>m</t>
    </r>
    <r>
      <rPr>
        <vertAlign val="subscript"/>
        <sz val="16"/>
        <color indexed="9"/>
        <rFont val="Times"/>
      </rPr>
      <t>1</t>
    </r>
    <phoneticPr fontId="2" type="noConversion"/>
  </si>
  <si>
    <t xml:space="preserve">n = </t>
    <phoneticPr fontId="2" type="noConversion"/>
  </si>
  <si>
    <r>
      <t>s</t>
    </r>
    <r>
      <rPr>
        <sz val="16"/>
        <color indexed="9"/>
        <rFont val="Times"/>
      </rPr>
      <t xml:space="preserve"> = </t>
    </r>
    <phoneticPr fontId="2" type="noConversion"/>
  </si>
  <si>
    <r>
      <t>M</t>
    </r>
    <r>
      <rPr>
        <b/>
        <vertAlign val="subscript"/>
        <sz val="16"/>
        <color indexed="9"/>
        <rFont val="Times"/>
      </rPr>
      <t>4</t>
    </r>
    <phoneticPr fontId="2" type="noConversion"/>
  </si>
  <si>
    <r>
      <t>M</t>
    </r>
    <r>
      <rPr>
        <b/>
        <vertAlign val="subscript"/>
        <sz val="16"/>
        <color indexed="9"/>
        <rFont val="Times"/>
      </rPr>
      <t>3</t>
    </r>
    <phoneticPr fontId="2" type="noConversion"/>
  </si>
  <si>
    <r>
      <t>M</t>
    </r>
    <r>
      <rPr>
        <b/>
        <vertAlign val="subscript"/>
        <sz val="16"/>
        <color indexed="9"/>
        <rFont val="Times"/>
      </rPr>
      <t>2</t>
    </r>
    <phoneticPr fontId="2" type="noConversion"/>
  </si>
  <si>
    <r>
      <t>M</t>
    </r>
    <r>
      <rPr>
        <b/>
        <vertAlign val="subscript"/>
        <sz val="16"/>
        <color indexed="9"/>
        <rFont val="Times"/>
      </rPr>
      <t>1</t>
    </r>
    <phoneticPr fontId="2" type="noConversion"/>
  </si>
  <si>
    <r>
      <t>s</t>
    </r>
    <r>
      <rPr>
        <vertAlign val="superscript"/>
        <sz val="16"/>
        <color indexed="9"/>
        <rFont val="Times"/>
      </rPr>
      <t>2</t>
    </r>
    <r>
      <rPr>
        <sz val="16"/>
        <color indexed="9"/>
        <rFont val="Times"/>
      </rPr>
      <t xml:space="preserve"> = </t>
    </r>
    <phoneticPr fontId="2" type="noConversion"/>
  </si>
  <si>
    <r>
      <t>M</t>
    </r>
    <r>
      <rPr>
        <b/>
        <vertAlign val="subscript"/>
        <sz val="16"/>
        <color indexed="9"/>
        <rFont val="Times"/>
      </rPr>
      <t>4</t>
    </r>
    <phoneticPr fontId="2" type="noConversion"/>
  </si>
  <si>
    <r>
      <t>s</t>
    </r>
    <r>
      <rPr>
        <vertAlign val="subscript"/>
        <sz val="16"/>
        <color indexed="9"/>
        <rFont val="Times"/>
      </rPr>
      <t>M</t>
    </r>
    <r>
      <rPr>
        <sz val="16"/>
        <color indexed="9"/>
        <rFont val="Times"/>
      </rPr>
      <t xml:space="preserve"> = </t>
    </r>
    <phoneticPr fontId="2" type="noConversion"/>
  </si>
  <si>
    <t xml:space="preserve">ratio = </t>
    <phoneticPr fontId="2" type="noConversion"/>
  </si>
  <si>
    <t>Condition 3</t>
    <phoneticPr fontId="2" type="noConversion"/>
  </si>
  <si>
    <t>Condition 4</t>
    <phoneticPr fontId="2" type="noConversion"/>
  </si>
  <si>
    <t>Condition 3</t>
    <phoneticPr fontId="2" type="noConversion"/>
  </si>
  <si>
    <t>Condition 2</t>
    <phoneticPr fontId="2" type="noConversion"/>
  </si>
  <si>
    <t>Condition 1</t>
    <phoneticPr fontId="2" type="noConversion"/>
  </si>
  <si>
    <r>
      <t xml:space="preserve"> </t>
    </r>
    <r>
      <rPr>
        <sz val="16"/>
        <color indexed="9"/>
        <rFont val="Symbol"/>
      </rPr>
      <t>m</t>
    </r>
    <r>
      <rPr>
        <vertAlign val="subscript"/>
        <sz val="16"/>
        <color indexed="9"/>
        <rFont val="Times"/>
      </rPr>
      <t>1</t>
    </r>
    <phoneticPr fontId="2" type="noConversion"/>
  </si>
  <si>
    <r>
      <t xml:space="preserve"> </t>
    </r>
    <r>
      <rPr>
        <sz val="16"/>
        <color indexed="9"/>
        <rFont val="Symbol"/>
      </rPr>
      <t>m</t>
    </r>
    <r>
      <rPr>
        <vertAlign val="subscript"/>
        <sz val="16"/>
        <color indexed="9"/>
        <rFont val="Times"/>
      </rPr>
      <t>4</t>
    </r>
    <phoneticPr fontId="2" type="noConversion"/>
  </si>
  <si>
    <r>
      <t xml:space="preserve"> </t>
    </r>
    <r>
      <rPr>
        <sz val="16"/>
        <color indexed="9"/>
        <rFont val="Symbol"/>
      </rPr>
      <t>m</t>
    </r>
    <r>
      <rPr>
        <vertAlign val="subscript"/>
        <sz val="16"/>
        <color indexed="9"/>
        <rFont val="Times"/>
      </rPr>
      <t>3</t>
    </r>
    <phoneticPr fontId="2" type="noConversion"/>
  </si>
  <si>
    <r>
      <t xml:space="preserve"> </t>
    </r>
    <r>
      <rPr>
        <sz val="16"/>
        <color indexed="9"/>
        <rFont val="Symbol"/>
      </rPr>
      <t>m</t>
    </r>
    <r>
      <rPr>
        <vertAlign val="subscript"/>
        <sz val="16"/>
        <color indexed="9"/>
        <rFont val="Times"/>
      </rPr>
      <t>2</t>
    </r>
    <phoneticPr fontId="2" type="noConversion"/>
  </si>
  <si>
    <r>
      <t>M</t>
    </r>
    <r>
      <rPr>
        <b/>
        <vertAlign val="subscript"/>
        <sz val="16"/>
        <color indexed="9"/>
        <rFont val="Times"/>
      </rPr>
      <t>3</t>
    </r>
    <phoneticPr fontId="2" type="noConversion"/>
  </si>
  <si>
    <t>Cond 1</t>
    <phoneticPr fontId="2" type="noConversion"/>
  </si>
  <si>
    <t>Cond 2</t>
    <phoneticPr fontId="2" type="noConversion"/>
  </si>
  <si>
    <t>Cond 3</t>
    <phoneticPr fontId="2" type="noConversion"/>
  </si>
  <si>
    <t>Cond 4</t>
    <phoneticPr fontId="2" type="noConversion"/>
  </si>
  <si>
    <t>H0 false</t>
    <phoneticPr fontId="2" type="noConversion"/>
  </si>
  <si>
    <r>
      <t>H</t>
    </r>
    <r>
      <rPr>
        <vertAlign val="subscript"/>
        <sz val="12"/>
        <rFont val="Times"/>
      </rPr>
      <t>0</t>
    </r>
    <r>
      <rPr>
        <sz val="12"/>
        <rFont val="Times"/>
      </rPr>
      <t xml:space="preserve"> true</t>
    </r>
    <phoneticPr fontId="2" type="noConversion"/>
  </si>
  <si>
    <r>
      <t>H</t>
    </r>
    <r>
      <rPr>
        <vertAlign val="subscript"/>
        <sz val="24"/>
        <rFont val="Times"/>
      </rPr>
      <t>0</t>
    </r>
    <r>
      <rPr>
        <sz val="24"/>
        <rFont val="Times"/>
      </rPr>
      <t xml:space="preserve"> is false</t>
    </r>
    <phoneticPr fontId="2" type="noConversion"/>
  </si>
  <si>
    <r>
      <t>H</t>
    </r>
    <r>
      <rPr>
        <vertAlign val="subscript"/>
        <sz val="24"/>
        <rFont val="Times"/>
      </rPr>
      <t>0</t>
    </r>
    <r>
      <rPr>
        <sz val="24"/>
        <rFont val="Times"/>
      </rPr>
      <t xml:space="preserve"> is true</t>
    </r>
    <phoneticPr fontId="2" type="noConversion"/>
  </si>
  <si>
    <r>
      <rPr>
        <sz val="12"/>
        <rFont val="Symbol"/>
      </rPr>
      <t>D</t>
    </r>
    <r>
      <rPr>
        <sz val="12"/>
        <rFont val="Times"/>
      </rPr>
      <t xml:space="preserve"> = </t>
    </r>
  </si>
  <si>
    <t>p(x)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</si>
</sst>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0" formatCode="#,##0.0"/>
    <numFmt numFmtId="171" formatCode="#,##0.000"/>
    <numFmt numFmtId="174" formatCode="#,##0"/>
  </numFmts>
  <fonts count="21">
    <font>
      <sz val="18"/>
      <name val="Times"/>
    </font>
    <font>
      <sz val="10"/>
      <name val="Verdana"/>
    </font>
    <font>
      <sz val="8"/>
      <name val="Verdana"/>
    </font>
    <font>
      <u/>
      <sz val="18"/>
      <color indexed="12"/>
      <name val="Times"/>
    </font>
    <font>
      <u/>
      <sz val="18"/>
      <color indexed="20"/>
      <name val="Times"/>
    </font>
    <font>
      <sz val="12"/>
      <name val="Times"/>
    </font>
    <font>
      <sz val="12"/>
      <name val="Symbol"/>
    </font>
    <font>
      <vertAlign val="subscript"/>
      <sz val="12"/>
      <name val="Times"/>
    </font>
    <font>
      <sz val="16"/>
      <name val="Times"/>
    </font>
    <font>
      <sz val="16"/>
      <name val="Symbol"/>
    </font>
    <font>
      <vertAlign val="superscript"/>
      <sz val="16"/>
      <name val="Times"/>
    </font>
    <font>
      <sz val="24"/>
      <name val="Times"/>
    </font>
    <font>
      <vertAlign val="subscript"/>
      <sz val="24"/>
      <name val="Times"/>
    </font>
    <font>
      <sz val="24"/>
      <name val="Symbol"/>
    </font>
    <font>
      <vertAlign val="superscript"/>
      <sz val="24"/>
      <name val="Times"/>
    </font>
    <font>
      <sz val="16"/>
      <color indexed="9"/>
      <name val="Symbol"/>
    </font>
    <font>
      <vertAlign val="subscript"/>
      <sz val="16"/>
      <color indexed="9"/>
      <name val="Times"/>
    </font>
    <font>
      <sz val="16"/>
      <color indexed="9"/>
      <name val="Times"/>
    </font>
    <font>
      <b/>
      <sz val="16"/>
      <color indexed="9"/>
      <name val="Times"/>
    </font>
    <font>
      <b/>
      <vertAlign val="subscript"/>
      <sz val="16"/>
      <color indexed="9"/>
      <name val="Times"/>
    </font>
    <font>
      <vertAlign val="superscript"/>
      <sz val="16"/>
      <color indexed="9"/>
      <name val="Times"/>
    </font>
  </fonts>
  <fills count="9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4" fontId="0" fillId="0" borderId="0">
      <alignment horizontal="center" vertical="center"/>
    </xf>
    <xf numFmtId="9" fontId="1" fillId="0" borderId="0" applyFont="0" applyFill="0" applyBorder="0" applyAlignment="0" applyProtection="0"/>
    <xf numFmtId="4" fontId="3" fillId="0" borderId="0" applyNumberFormat="0" applyFill="0" applyBorder="0" applyAlignment="0" applyProtection="0">
      <alignment horizontal="center" vertical="center"/>
    </xf>
    <xf numFmtId="4" fontId="4" fillId="0" borderId="0" applyNumberFormat="0" applyFill="0" applyBorder="0" applyAlignment="0" applyProtection="0">
      <alignment horizontal="center" vertical="center"/>
    </xf>
  </cellStyleXfs>
  <cellXfs count="60">
    <xf numFmtId="4" fontId="0" fillId="0" borderId="0" xfId="0">
      <alignment horizontal="center" vertical="center"/>
    </xf>
    <xf numFmtId="4" fontId="5" fillId="0" borderId="0" xfId="0" applyFont="1" applyFill="1" applyBorder="1" applyAlignment="1">
      <alignment horizontal="left"/>
    </xf>
    <xf numFmtId="4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4" fontId="5" fillId="0" borderId="0" xfId="0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center"/>
    </xf>
    <xf numFmtId="171" fontId="5" fillId="0" borderId="0" xfId="0" applyNumberFormat="1" applyFont="1" applyFill="1" applyBorder="1" applyAlignment="1">
      <alignment horizontal="left"/>
    </xf>
    <xf numFmtId="170" fontId="5" fillId="0" borderId="0" xfId="0" applyNumberFormat="1" applyFont="1" applyFill="1" applyBorder="1" applyAlignment="1">
      <alignment horizontal="right"/>
    </xf>
    <xf numFmtId="171" fontId="5" fillId="0" borderId="0" xfId="0" applyNumberFormat="1" applyFont="1" applyFill="1" applyBorder="1" applyAlignment="1">
      <alignment horizontal="center"/>
    </xf>
    <xf numFmtId="170" fontId="5" fillId="0" borderId="0" xfId="0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center"/>
    </xf>
    <xf numFmtId="4" fontId="5" fillId="0" borderId="1" xfId="0" applyFont="1" applyFill="1" applyBorder="1" applyAlignment="1">
      <alignment horizontal="center"/>
    </xf>
    <xf numFmtId="4" fontId="8" fillId="0" borderId="0" xfId="0" applyFont="1" applyFill="1" applyBorder="1" applyAlignment="1">
      <alignment horizontal="right"/>
    </xf>
    <xf numFmtId="4" fontId="8" fillId="0" borderId="0" xfId="0" applyFont="1" applyFill="1" applyBorder="1" applyAlignment="1">
      <alignment horizontal="left"/>
    </xf>
    <xf numFmtId="4" fontId="11" fillId="0" borderId="0" xfId="0" applyFont="1" applyFill="1" applyBorder="1" applyAlignment="1">
      <alignment horizontal="center"/>
    </xf>
    <xf numFmtId="4" fontId="15" fillId="2" borderId="2" xfId="0" applyFont="1" applyFill="1" applyBorder="1" applyAlignment="1">
      <alignment horizontal="center"/>
    </xf>
    <xf numFmtId="4" fontId="15" fillId="3" borderId="2" xfId="0" applyFont="1" applyFill="1" applyBorder="1" applyAlignment="1">
      <alignment horizontal="center"/>
    </xf>
    <xf numFmtId="4" fontId="15" fillId="7" borderId="2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4" fontId="17" fillId="2" borderId="3" xfId="0" applyFont="1" applyFill="1" applyBorder="1" applyAlignment="1">
      <alignment horizontal="center"/>
    </xf>
    <xf numFmtId="4" fontId="17" fillId="3" borderId="3" xfId="0" applyFont="1" applyFill="1" applyBorder="1" applyAlignment="1">
      <alignment horizontal="center"/>
    </xf>
    <xf numFmtId="4" fontId="17" fillId="7" borderId="3" xfId="0" applyFont="1" applyFill="1" applyBorder="1" applyAlignment="1">
      <alignment horizontal="center"/>
    </xf>
    <xf numFmtId="4" fontId="8" fillId="0" borderId="0" xfId="0" applyFont="1" applyFill="1" applyBorder="1" applyAlignment="1">
      <alignment horizontal="center"/>
    </xf>
    <xf numFmtId="4" fontId="9" fillId="0" borderId="0" xfId="0" applyFont="1" applyFill="1" applyBorder="1" applyAlignment="1">
      <alignment horizontal="right"/>
    </xf>
    <xf numFmtId="4" fontId="17" fillId="5" borderId="0" xfId="0" applyFont="1" applyFill="1" applyBorder="1" applyAlignment="1">
      <alignment horizontal="left"/>
    </xf>
    <xf numFmtId="9" fontId="8" fillId="0" borderId="0" xfId="1" applyFont="1" applyFill="1" applyBorder="1" applyAlignment="1">
      <alignment horizontal="left"/>
    </xf>
    <xf numFmtId="4" fontId="18" fillId="2" borderId="2" xfId="0" applyFont="1" applyFill="1" applyBorder="1" applyAlignment="1">
      <alignment horizontal="center"/>
    </xf>
    <xf numFmtId="4" fontId="18" fillId="4" borderId="2" xfId="0" applyFont="1" applyFill="1" applyBorder="1" applyAlignment="1">
      <alignment horizontal="center"/>
    </xf>
    <xf numFmtId="4" fontId="18" fillId="7" borderId="2" xfId="0" applyFont="1" applyFill="1" applyBorder="1" applyAlignment="1">
      <alignment horizontal="center"/>
    </xf>
    <xf numFmtId="4" fontId="18" fillId="5" borderId="2" xfId="0" applyFont="1" applyFill="1" applyBorder="1" applyAlignment="1">
      <alignment horizontal="center"/>
    </xf>
    <xf numFmtId="170" fontId="18" fillId="2" borderId="0" xfId="0" applyNumberFormat="1" applyFont="1" applyFill="1" applyBorder="1" applyAlignment="1">
      <alignment horizontal="center"/>
    </xf>
    <xf numFmtId="170" fontId="18" fillId="4" borderId="0" xfId="0" applyNumberFormat="1" applyFont="1" applyFill="1" applyBorder="1" applyAlignment="1">
      <alignment horizontal="center"/>
    </xf>
    <xf numFmtId="170" fontId="18" fillId="7" borderId="0" xfId="0" applyNumberFormat="1" applyFont="1" applyFill="1" applyBorder="1" applyAlignment="1">
      <alignment horizontal="center"/>
    </xf>
    <xf numFmtId="4" fontId="8" fillId="0" borderId="0" xfId="0" quotePrefix="1" applyFont="1" applyFill="1" applyBorder="1" applyAlignment="1">
      <alignment horizontal="center"/>
    </xf>
    <xf numFmtId="170" fontId="18" fillId="5" borderId="0" xfId="0" applyNumberFormat="1" applyFont="1" applyFill="1" applyBorder="1" applyAlignment="1">
      <alignment horizontal="center"/>
    </xf>
    <xf numFmtId="4" fontId="8" fillId="0" borderId="4" xfId="0" applyFont="1" applyFill="1" applyBorder="1" applyAlignment="1">
      <alignment horizontal="right"/>
    </xf>
    <xf numFmtId="4" fontId="8" fillId="0" borderId="5" xfId="0" applyFont="1" applyFill="1" applyBorder="1" applyAlignment="1">
      <alignment horizontal="left"/>
    </xf>
    <xf numFmtId="4" fontId="17" fillId="2" borderId="0" xfId="0" applyFont="1" applyFill="1" applyBorder="1" applyAlignment="1">
      <alignment horizontal="center"/>
    </xf>
    <xf numFmtId="4" fontId="17" fillId="3" borderId="0" xfId="0" applyFont="1" applyFill="1" applyBorder="1" applyAlignment="1">
      <alignment horizontal="center"/>
    </xf>
    <xf numFmtId="4" fontId="17" fillId="7" borderId="0" xfId="0" applyFont="1" applyFill="1" applyBorder="1" applyAlignment="1">
      <alignment horizontal="center"/>
    </xf>
    <xf numFmtId="4" fontId="17" fillId="5" borderId="0" xfId="0" applyFont="1" applyFill="1" applyBorder="1" applyAlignment="1">
      <alignment horizontal="center"/>
    </xf>
    <xf numFmtId="4" fontId="17" fillId="5" borderId="2" xfId="0" applyFont="1" applyFill="1" applyBorder="1" applyAlignment="1">
      <alignment horizontal="center"/>
    </xf>
    <xf numFmtId="4" fontId="17" fillId="5" borderId="3" xfId="0" applyFont="1" applyFill="1" applyBorder="1" applyAlignment="1">
      <alignment horizontal="center"/>
    </xf>
    <xf numFmtId="4" fontId="17" fillId="8" borderId="0" xfId="0" applyFont="1" applyFill="1" applyBorder="1" applyAlignment="1">
      <alignment horizontal="center"/>
    </xf>
    <xf numFmtId="4" fontId="15" fillId="8" borderId="2" xfId="0" applyFont="1" applyFill="1" applyBorder="1" applyAlignment="1">
      <alignment horizontal="center"/>
    </xf>
    <xf numFmtId="4" fontId="17" fillId="8" borderId="3" xfId="0" applyFont="1" applyFill="1" applyBorder="1" applyAlignment="1">
      <alignment horizontal="center"/>
    </xf>
    <xf numFmtId="4" fontId="18" fillId="8" borderId="2" xfId="0" applyFont="1" applyFill="1" applyBorder="1" applyAlignment="1">
      <alignment horizontal="center"/>
    </xf>
    <xf numFmtId="170" fontId="18" fillId="8" borderId="0" xfId="0" applyNumberFormat="1" applyFont="1" applyFill="1" applyBorder="1" applyAlignment="1">
      <alignment horizontal="center"/>
    </xf>
    <xf numFmtId="4" fontId="17" fillId="6" borderId="0" xfId="0" applyFont="1" applyFill="1" applyBorder="1" applyAlignment="1">
      <alignment horizontal="right"/>
    </xf>
    <xf numFmtId="174" fontId="17" fillId="6" borderId="0" xfId="0" applyNumberFormat="1" applyFont="1" applyFill="1" applyBorder="1" applyAlignment="1">
      <alignment horizontal="left"/>
    </xf>
    <xf numFmtId="4" fontId="15" fillId="5" borderId="0" xfId="0" applyFont="1" applyFill="1" applyBorder="1" applyAlignment="1">
      <alignment horizontal="right"/>
    </xf>
    <xf numFmtId="4" fontId="11" fillId="0" borderId="0" xfId="0" applyFont="1" applyFill="1" applyBorder="1" applyAlignment="1">
      <alignment horizontal="center" vertical="center"/>
    </xf>
    <xf numFmtId="4" fontId="5" fillId="0" borderId="0" xfId="0" applyFont="1" applyFill="1" applyBorder="1" applyAlignment="1">
      <alignment horizont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1118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scatterChart>
        <c:scatterStyle val="lineMarker"/>
        <c:ser>
          <c:idx val="0"/>
          <c:order val="0"/>
          <c:tx>
            <c:v>Cond 4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xVal>
            <c:numRef>
              <c:f>'ANOVA H0 True, False'!$S$7:$S$55</c:f>
              <c:numCache>
                <c:formatCode>#,##0.00</c:formatCode>
                <c:ptCount val="49"/>
                <c:pt idx="0">
                  <c:v>53.29179606750063</c:v>
                </c:pt>
                <c:pt idx="1">
                  <c:v>53.56560030964346</c:v>
                </c:pt>
                <c:pt idx="2">
                  <c:v>53.83940455178629</c:v>
                </c:pt>
                <c:pt idx="3">
                  <c:v>54.11320879392912</c:v>
                </c:pt>
                <c:pt idx="4">
                  <c:v>54.38701303607194</c:v>
                </c:pt>
                <c:pt idx="5">
                  <c:v>54.66081727821478</c:v>
                </c:pt>
                <c:pt idx="6">
                  <c:v>54.93462152035761</c:v>
                </c:pt>
                <c:pt idx="7">
                  <c:v>55.20842576250044</c:v>
                </c:pt>
                <c:pt idx="8">
                  <c:v>55.48223000464327</c:v>
                </c:pt>
                <c:pt idx="9">
                  <c:v>55.7560342467861</c:v>
                </c:pt>
                <c:pt idx="10">
                  <c:v>56.02983848892893</c:v>
                </c:pt>
                <c:pt idx="11">
                  <c:v>56.30364273107176</c:v>
                </c:pt>
                <c:pt idx="12">
                  <c:v>56.57744697321459</c:v>
                </c:pt>
                <c:pt idx="13">
                  <c:v>56.85125121535742</c:v>
                </c:pt>
                <c:pt idx="14">
                  <c:v>57.12505545750025</c:v>
                </c:pt>
                <c:pt idx="15">
                  <c:v>57.39885969964308</c:v>
                </c:pt>
                <c:pt idx="16">
                  <c:v>57.67266394178591</c:v>
                </c:pt>
                <c:pt idx="17">
                  <c:v>57.94646818392874</c:v>
                </c:pt>
                <c:pt idx="18">
                  <c:v>58.22027242607157</c:v>
                </c:pt>
                <c:pt idx="19">
                  <c:v>58.4940766682144</c:v>
                </c:pt>
                <c:pt idx="20">
                  <c:v>58.76788091035723</c:v>
                </c:pt>
                <c:pt idx="21">
                  <c:v>59.04168515250007</c:v>
                </c:pt>
                <c:pt idx="22">
                  <c:v>59.3154893946429</c:v>
                </c:pt>
                <c:pt idx="23">
                  <c:v>59.58929363678572</c:v>
                </c:pt>
                <c:pt idx="24">
                  <c:v>59.86309787892856</c:v>
                </c:pt>
                <c:pt idx="25">
                  <c:v>60.13690212107138</c:v>
                </c:pt>
                <c:pt idx="26">
                  <c:v>60.41070636321422</c:v>
                </c:pt>
                <c:pt idx="27">
                  <c:v>60.68451060535705</c:v>
                </c:pt>
                <c:pt idx="28">
                  <c:v>60.95831484749987</c:v>
                </c:pt>
                <c:pt idx="29">
                  <c:v>61.23211908964271</c:v>
                </c:pt>
                <c:pt idx="30">
                  <c:v>61.50592333178554</c:v>
                </c:pt>
                <c:pt idx="31">
                  <c:v>61.77972757392837</c:v>
                </c:pt>
                <c:pt idx="32">
                  <c:v>62.0535318160712</c:v>
                </c:pt>
                <c:pt idx="33">
                  <c:v>62.32733605821403</c:v>
                </c:pt>
                <c:pt idx="34">
                  <c:v>62.60114030035686</c:v>
                </c:pt>
                <c:pt idx="35">
                  <c:v>62.87494454249969</c:v>
                </c:pt>
                <c:pt idx="36">
                  <c:v>63.14874878464252</c:v>
                </c:pt>
                <c:pt idx="37">
                  <c:v>63.42255302678535</c:v>
                </c:pt>
                <c:pt idx="38">
                  <c:v>63.69635726892818</c:v>
                </c:pt>
                <c:pt idx="39">
                  <c:v>63.97016151107101</c:v>
                </c:pt>
                <c:pt idx="40">
                  <c:v>64.24396575321384</c:v>
                </c:pt>
                <c:pt idx="41">
                  <c:v>64.51776999535667</c:v>
                </c:pt>
                <c:pt idx="42">
                  <c:v>64.7915742374995</c:v>
                </c:pt>
                <c:pt idx="43">
                  <c:v>65.06537847964233</c:v>
                </c:pt>
                <c:pt idx="44">
                  <c:v>65.33918272178516</c:v>
                </c:pt>
                <c:pt idx="45">
                  <c:v>65.61298696392799</c:v>
                </c:pt>
                <c:pt idx="46">
                  <c:v>65.88679120607082</c:v>
                </c:pt>
                <c:pt idx="47">
                  <c:v>66.16059544821365</c:v>
                </c:pt>
                <c:pt idx="48">
                  <c:v>66.43439969035648</c:v>
                </c:pt>
              </c:numCache>
            </c:numRef>
          </c:xVal>
          <c:yVal>
            <c:numRef>
              <c:f>'ANOVA H0 True, False'!$R$7:$R$55</c:f>
              <c:numCache>
                <c:formatCode>#,##0.000</c:formatCode>
                <c:ptCount val="49"/>
                <c:pt idx="0">
                  <c:v>0.00198198286301357</c:v>
                </c:pt>
                <c:pt idx="1">
                  <c:v>0.00284040842097072</c:v>
                </c:pt>
                <c:pt idx="2">
                  <c:v>0.00401005181188773</c:v>
                </c:pt>
                <c:pt idx="3">
                  <c:v>0.00557708768097628</c:v>
                </c:pt>
                <c:pt idx="4">
                  <c:v>0.00764105378650531</c:v>
                </c:pt>
                <c:pt idx="5">
                  <c:v>0.0103130550773991</c:v>
                </c:pt>
                <c:pt idx="6">
                  <c:v>0.0137122812840322</c:v>
                </c:pt>
                <c:pt idx="7">
                  <c:v>0.0179605811831391</c:v>
                </c:pt>
                <c:pt idx="8">
                  <c:v>0.0231749792587074</c:v>
                </c:pt>
                <c:pt idx="9">
                  <c:v>0.0294582279482946</c:v>
                </c:pt>
                <c:pt idx="10">
                  <c:v>0.0368877510900959</c:v>
                </c:pt>
                <c:pt idx="11">
                  <c:v>0.0455036291176909</c:v>
                </c:pt>
                <c:pt idx="12">
                  <c:v>0.0552965692344983</c:v>
                </c:pt>
                <c:pt idx="13">
                  <c:v>0.0661970499116327</c:v>
                </c:pt>
                <c:pt idx="14">
                  <c:v>0.0780669800909104</c:v>
                </c:pt>
                <c:pt idx="15">
                  <c:v>0.0906952244283559</c:v>
                </c:pt>
                <c:pt idx="16">
                  <c:v>0.103798184143072</c:v>
                </c:pt>
                <c:pt idx="17">
                  <c:v>0.117026276797998</c:v>
                </c:pt>
                <c:pt idx="18">
                  <c:v>0.129976643095914</c:v>
                </c:pt>
                <c:pt idx="19">
                  <c:v>0.142211769537745</c:v>
                </c:pt>
                <c:pt idx="20">
                  <c:v>0.153283024279742</c:v>
                </c:pt>
                <c:pt idx="21">
                  <c:v>0.162757449852848</c:v>
                </c:pt>
                <c:pt idx="22">
                  <c:v>0.170245636147686</c:v>
                </c:pt>
                <c:pt idx="23">
                  <c:v>0.175428195701352</c:v>
                </c:pt>
                <c:pt idx="24">
                  <c:v>0.178078340828853</c:v>
                </c:pt>
                <c:pt idx="25">
                  <c:v>0.178078340828853</c:v>
                </c:pt>
                <c:pt idx="26">
                  <c:v>0.175428195701353</c:v>
                </c:pt>
                <c:pt idx="27">
                  <c:v>0.170245636147688</c:v>
                </c:pt>
                <c:pt idx="28">
                  <c:v>0.16275744985285</c:v>
                </c:pt>
                <c:pt idx="29">
                  <c:v>0.153283024279745</c:v>
                </c:pt>
                <c:pt idx="30">
                  <c:v>0.142211769537747</c:v>
                </c:pt>
                <c:pt idx="31">
                  <c:v>0.129976643095917</c:v>
                </c:pt>
                <c:pt idx="32">
                  <c:v>0.117026276798001</c:v>
                </c:pt>
                <c:pt idx="33">
                  <c:v>0.103798184143074</c:v>
                </c:pt>
                <c:pt idx="34">
                  <c:v>0.0906952244283586</c:v>
                </c:pt>
                <c:pt idx="35">
                  <c:v>0.0780669800909129</c:v>
                </c:pt>
                <c:pt idx="36">
                  <c:v>0.0661970499116351</c:v>
                </c:pt>
                <c:pt idx="37">
                  <c:v>0.0552965692345005</c:v>
                </c:pt>
                <c:pt idx="38">
                  <c:v>0.0455036291176928</c:v>
                </c:pt>
                <c:pt idx="39">
                  <c:v>0.0368877510900976</c:v>
                </c:pt>
                <c:pt idx="40">
                  <c:v>0.0294582279482961</c:v>
                </c:pt>
                <c:pt idx="41">
                  <c:v>0.0231749792587086</c:v>
                </c:pt>
                <c:pt idx="42">
                  <c:v>0.0179605811831401</c:v>
                </c:pt>
                <c:pt idx="43">
                  <c:v>0.013712281284033</c:v>
                </c:pt>
                <c:pt idx="44">
                  <c:v>0.0103130550773997</c:v>
                </c:pt>
                <c:pt idx="45">
                  <c:v>0.0076410537865058</c:v>
                </c:pt>
                <c:pt idx="46">
                  <c:v>0.00557708768097666</c:v>
                </c:pt>
                <c:pt idx="47">
                  <c:v>0.00401005181188801</c:v>
                </c:pt>
                <c:pt idx="48">
                  <c:v>0.00284040842097093</c:v>
                </c:pt>
              </c:numCache>
            </c:numRef>
          </c:yVal>
        </c:ser>
        <c:ser>
          <c:idx val="1"/>
          <c:order val="1"/>
          <c:tx>
            <c:v>Cond 3</c:v>
          </c:tx>
          <c:spPr>
            <a:ln w="28575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xVal>
            <c:numRef>
              <c:f>'ANOVA H0 True, False'!$T$7:$T$55</c:f>
              <c:numCache>
                <c:formatCode>#,##0.00</c:formatCode>
                <c:ptCount val="49"/>
                <c:pt idx="0">
                  <c:v>63.29179606750063</c:v>
                </c:pt>
                <c:pt idx="1">
                  <c:v>63.56560030964346</c:v>
                </c:pt>
                <c:pt idx="2">
                  <c:v>63.83940455178629</c:v>
                </c:pt>
                <c:pt idx="3">
                  <c:v>64.11320879392912</c:v>
                </c:pt>
                <c:pt idx="4">
                  <c:v>64.38701303607195</c:v>
                </c:pt>
                <c:pt idx="5">
                  <c:v>64.66081727821478</c:v>
                </c:pt>
                <c:pt idx="6">
                  <c:v>64.9346215203576</c:v>
                </c:pt>
                <c:pt idx="7">
                  <c:v>65.20842576250044</c:v>
                </c:pt>
                <c:pt idx="8">
                  <c:v>65.48223000464327</c:v>
                </c:pt>
                <c:pt idx="9">
                  <c:v>65.7560342467861</c:v>
                </c:pt>
                <c:pt idx="10">
                  <c:v>66.02983848892893</c:v>
                </c:pt>
                <c:pt idx="11">
                  <c:v>66.30364273107176</c:v>
                </c:pt>
                <c:pt idx="12">
                  <c:v>66.57744697321459</c:v>
                </c:pt>
                <c:pt idx="13">
                  <c:v>66.85125121535742</c:v>
                </c:pt>
                <c:pt idx="14">
                  <c:v>67.12505545750025</c:v>
                </c:pt>
                <c:pt idx="15">
                  <c:v>67.39885969964308</c:v>
                </c:pt>
                <c:pt idx="16">
                  <c:v>67.67266394178591</c:v>
                </c:pt>
                <c:pt idx="17">
                  <c:v>67.94646818392874</c:v>
                </c:pt>
                <c:pt idx="18">
                  <c:v>68.22027242607157</c:v>
                </c:pt>
                <c:pt idx="19">
                  <c:v>68.4940766682144</c:v>
                </c:pt>
                <c:pt idx="20">
                  <c:v>68.76788091035723</c:v>
                </c:pt>
                <c:pt idx="21">
                  <c:v>69.04168515250007</c:v>
                </c:pt>
                <c:pt idx="22">
                  <c:v>69.3154893946429</c:v>
                </c:pt>
                <c:pt idx="23">
                  <c:v>69.58929363678573</c:v>
                </c:pt>
                <c:pt idx="24">
                  <c:v>69.86309787892856</c:v>
                </c:pt>
                <c:pt idx="25">
                  <c:v>70.13690212107139</c:v>
                </c:pt>
                <c:pt idx="26">
                  <c:v>70.41070636321421</c:v>
                </c:pt>
                <c:pt idx="27">
                  <c:v>70.68451060535704</c:v>
                </c:pt>
                <c:pt idx="28">
                  <c:v>70.95831484749988</c:v>
                </c:pt>
                <c:pt idx="29">
                  <c:v>71.2321190896427</c:v>
                </c:pt>
                <c:pt idx="30">
                  <c:v>71.50592333178554</c:v>
                </c:pt>
                <c:pt idx="31">
                  <c:v>71.77972757392837</c:v>
                </c:pt>
                <c:pt idx="32">
                  <c:v>72.0535318160712</c:v>
                </c:pt>
                <c:pt idx="33">
                  <c:v>72.32733605821403</c:v>
                </c:pt>
                <c:pt idx="34">
                  <c:v>72.60114030035686</c:v>
                </c:pt>
                <c:pt idx="35">
                  <c:v>72.87494454249969</c:v>
                </c:pt>
                <c:pt idx="36">
                  <c:v>73.14874878464252</c:v>
                </c:pt>
                <c:pt idx="37">
                  <c:v>73.42255302678535</c:v>
                </c:pt>
                <c:pt idx="38">
                  <c:v>73.69635726892818</c:v>
                </c:pt>
                <c:pt idx="39">
                  <c:v>73.97016151107101</c:v>
                </c:pt>
                <c:pt idx="40">
                  <c:v>74.24396575321384</c:v>
                </c:pt>
                <c:pt idx="41">
                  <c:v>74.51776999535667</c:v>
                </c:pt>
                <c:pt idx="42">
                  <c:v>74.7915742374995</c:v>
                </c:pt>
                <c:pt idx="43">
                  <c:v>75.06537847964233</c:v>
                </c:pt>
                <c:pt idx="44">
                  <c:v>75.33918272178516</c:v>
                </c:pt>
                <c:pt idx="45">
                  <c:v>75.61298696392799</c:v>
                </c:pt>
                <c:pt idx="46">
                  <c:v>75.88679120607082</c:v>
                </c:pt>
                <c:pt idx="47">
                  <c:v>76.16059544821365</c:v>
                </c:pt>
                <c:pt idx="48">
                  <c:v>76.43439969035648</c:v>
                </c:pt>
              </c:numCache>
            </c:numRef>
          </c:xVal>
          <c:yVal>
            <c:numRef>
              <c:f>'ANOVA H0 True, False'!$R$7:$R$55</c:f>
              <c:numCache>
                <c:formatCode>#,##0.000</c:formatCode>
                <c:ptCount val="49"/>
                <c:pt idx="0">
                  <c:v>0.00198198286301357</c:v>
                </c:pt>
                <c:pt idx="1">
                  <c:v>0.00284040842097072</c:v>
                </c:pt>
                <c:pt idx="2">
                  <c:v>0.00401005181188773</c:v>
                </c:pt>
                <c:pt idx="3">
                  <c:v>0.00557708768097628</c:v>
                </c:pt>
                <c:pt idx="4">
                  <c:v>0.00764105378650531</c:v>
                </c:pt>
                <c:pt idx="5">
                  <c:v>0.0103130550773991</c:v>
                </c:pt>
                <c:pt idx="6">
                  <c:v>0.0137122812840322</c:v>
                </c:pt>
                <c:pt idx="7">
                  <c:v>0.0179605811831391</c:v>
                </c:pt>
                <c:pt idx="8">
                  <c:v>0.0231749792587074</c:v>
                </c:pt>
                <c:pt idx="9">
                  <c:v>0.0294582279482946</c:v>
                </c:pt>
                <c:pt idx="10">
                  <c:v>0.0368877510900959</c:v>
                </c:pt>
                <c:pt idx="11">
                  <c:v>0.0455036291176909</c:v>
                </c:pt>
                <c:pt idx="12">
                  <c:v>0.0552965692344983</c:v>
                </c:pt>
                <c:pt idx="13">
                  <c:v>0.0661970499116327</c:v>
                </c:pt>
                <c:pt idx="14">
                  <c:v>0.0780669800909104</c:v>
                </c:pt>
                <c:pt idx="15">
                  <c:v>0.0906952244283559</c:v>
                </c:pt>
                <c:pt idx="16">
                  <c:v>0.103798184143072</c:v>
                </c:pt>
                <c:pt idx="17">
                  <c:v>0.117026276797998</c:v>
                </c:pt>
                <c:pt idx="18">
                  <c:v>0.129976643095914</c:v>
                </c:pt>
                <c:pt idx="19">
                  <c:v>0.142211769537745</c:v>
                </c:pt>
                <c:pt idx="20">
                  <c:v>0.153283024279742</c:v>
                </c:pt>
                <c:pt idx="21">
                  <c:v>0.162757449852848</c:v>
                </c:pt>
                <c:pt idx="22">
                  <c:v>0.170245636147686</c:v>
                </c:pt>
                <c:pt idx="23">
                  <c:v>0.175428195701352</c:v>
                </c:pt>
                <c:pt idx="24">
                  <c:v>0.178078340828853</c:v>
                </c:pt>
                <c:pt idx="25">
                  <c:v>0.178078340828853</c:v>
                </c:pt>
                <c:pt idx="26">
                  <c:v>0.175428195701353</c:v>
                </c:pt>
                <c:pt idx="27">
                  <c:v>0.170245636147688</c:v>
                </c:pt>
                <c:pt idx="28">
                  <c:v>0.16275744985285</c:v>
                </c:pt>
                <c:pt idx="29">
                  <c:v>0.153283024279745</c:v>
                </c:pt>
                <c:pt idx="30">
                  <c:v>0.142211769537747</c:v>
                </c:pt>
                <c:pt idx="31">
                  <c:v>0.129976643095917</c:v>
                </c:pt>
                <c:pt idx="32">
                  <c:v>0.117026276798001</c:v>
                </c:pt>
                <c:pt idx="33">
                  <c:v>0.103798184143074</c:v>
                </c:pt>
                <c:pt idx="34">
                  <c:v>0.0906952244283586</c:v>
                </c:pt>
                <c:pt idx="35">
                  <c:v>0.0780669800909129</c:v>
                </c:pt>
                <c:pt idx="36">
                  <c:v>0.0661970499116351</c:v>
                </c:pt>
                <c:pt idx="37">
                  <c:v>0.0552965692345005</c:v>
                </c:pt>
                <c:pt idx="38">
                  <c:v>0.0455036291176928</c:v>
                </c:pt>
                <c:pt idx="39">
                  <c:v>0.0368877510900976</c:v>
                </c:pt>
                <c:pt idx="40">
                  <c:v>0.0294582279482961</c:v>
                </c:pt>
                <c:pt idx="41">
                  <c:v>0.0231749792587086</c:v>
                </c:pt>
                <c:pt idx="42">
                  <c:v>0.0179605811831401</c:v>
                </c:pt>
                <c:pt idx="43">
                  <c:v>0.013712281284033</c:v>
                </c:pt>
                <c:pt idx="44">
                  <c:v>0.0103130550773997</c:v>
                </c:pt>
                <c:pt idx="45">
                  <c:v>0.0076410537865058</c:v>
                </c:pt>
                <c:pt idx="46">
                  <c:v>0.00557708768097666</c:v>
                </c:pt>
                <c:pt idx="47">
                  <c:v>0.00401005181188801</c:v>
                </c:pt>
                <c:pt idx="48">
                  <c:v>0.00284040842097093</c:v>
                </c:pt>
              </c:numCache>
            </c:numRef>
          </c:yVal>
        </c:ser>
        <c:ser>
          <c:idx val="2"/>
          <c:order val="2"/>
          <c:tx>
            <c:v>Cond 2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'ANOVA H0 True, False'!$U$7:$U$55</c:f>
              <c:numCache>
                <c:formatCode>#,##0.00</c:formatCode>
                <c:ptCount val="49"/>
                <c:pt idx="0">
                  <c:v>73.29179606750063</c:v>
                </c:pt>
                <c:pt idx="1">
                  <c:v>73.56560030964345</c:v>
                </c:pt>
                <c:pt idx="2">
                  <c:v>73.83940455178629</c:v>
                </c:pt>
                <c:pt idx="3">
                  <c:v>74.11320879392912</c:v>
                </c:pt>
                <c:pt idx="4">
                  <c:v>74.38701303607195</c:v>
                </c:pt>
                <c:pt idx="5">
                  <c:v>74.66081727821478</c:v>
                </c:pt>
                <c:pt idx="6">
                  <c:v>74.9346215203576</c:v>
                </c:pt>
                <c:pt idx="7">
                  <c:v>75.20842576250044</c:v>
                </c:pt>
                <c:pt idx="8">
                  <c:v>75.48223000464327</c:v>
                </c:pt>
                <c:pt idx="9">
                  <c:v>75.7560342467861</c:v>
                </c:pt>
                <c:pt idx="10">
                  <c:v>76.02983848892893</c:v>
                </c:pt>
                <c:pt idx="11">
                  <c:v>76.30364273107176</c:v>
                </c:pt>
                <c:pt idx="12">
                  <c:v>76.57744697321459</c:v>
                </c:pt>
                <c:pt idx="13">
                  <c:v>76.85125121535742</c:v>
                </c:pt>
                <c:pt idx="14">
                  <c:v>77.12505545750025</c:v>
                </c:pt>
                <c:pt idx="15">
                  <c:v>77.39885969964308</c:v>
                </c:pt>
                <c:pt idx="16">
                  <c:v>77.67266394178591</c:v>
                </c:pt>
                <c:pt idx="17">
                  <c:v>77.94646818392874</c:v>
                </c:pt>
                <c:pt idx="18">
                  <c:v>78.22027242607157</c:v>
                </c:pt>
                <c:pt idx="19">
                  <c:v>78.4940766682144</c:v>
                </c:pt>
                <c:pt idx="20">
                  <c:v>78.76788091035723</c:v>
                </c:pt>
                <c:pt idx="21">
                  <c:v>79.04168515250007</c:v>
                </c:pt>
                <c:pt idx="22">
                  <c:v>79.3154893946429</c:v>
                </c:pt>
                <c:pt idx="23">
                  <c:v>79.58929363678573</c:v>
                </c:pt>
                <c:pt idx="24">
                  <c:v>79.86309787892856</c:v>
                </c:pt>
                <c:pt idx="25">
                  <c:v>80.13690212107139</c:v>
                </c:pt>
                <c:pt idx="26">
                  <c:v>80.41070636321421</c:v>
                </c:pt>
                <c:pt idx="27">
                  <c:v>80.68451060535704</c:v>
                </c:pt>
                <c:pt idx="28">
                  <c:v>80.95831484749988</c:v>
                </c:pt>
                <c:pt idx="29">
                  <c:v>81.2321190896427</c:v>
                </c:pt>
                <c:pt idx="30">
                  <c:v>81.50592333178554</c:v>
                </c:pt>
                <c:pt idx="31">
                  <c:v>81.77972757392837</c:v>
                </c:pt>
                <c:pt idx="32">
                  <c:v>82.0535318160712</c:v>
                </c:pt>
                <c:pt idx="33">
                  <c:v>82.32733605821403</c:v>
                </c:pt>
                <c:pt idx="34">
                  <c:v>82.60114030035686</c:v>
                </c:pt>
                <c:pt idx="35">
                  <c:v>82.87494454249969</c:v>
                </c:pt>
                <c:pt idx="36">
                  <c:v>83.14874878464252</c:v>
                </c:pt>
                <c:pt idx="37">
                  <c:v>83.42255302678535</c:v>
                </c:pt>
                <c:pt idx="38">
                  <c:v>83.69635726892818</c:v>
                </c:pt>
                <c:pt idx="39">
                  <c:v>83.97016151107101</c:v>
                </c:pt>
                <c:pt idx="40">
                  <c:v>84.24396575321384</c:v>
                </c:pt>
                <c:pt idx="41">
                  <c:v>84.51776999535667</c:v>
                </c:pt>
                <c:pt idx="42">
                  <c:v>84.7915742374995</c:v>
                </c:pt>
                <c:pt idx="43">
                  <c:v>85.06537847964233</c:v>
                </c:pt>
                <c:pt idx="44">
                  <c:v>85.33918272178516</c:v>
                </c:pt>
                <c:pt idx="45">
                  <c:v>85.61298696392799</c:v>
                </c:pt>
                <c:pt idx="46">
                  <c:v>85.88679120607082</c:v>
                </c:pt>
                <c:pt idx="47">
                  <c:v>86.16059544821365</c:v>
                </c:pt>
                <c:pt idx="48">
                  <c:v>86.43439969035648</c:v>
                </c:pt>
              </c:numCache>
            </c:numRef>
          </c:xVal>
          <c:yVal>
            <c:numRef>
              <c:f>'ANOVA H0 True, False'!$R$7:$R$55</c:f>
              <c:numCache>
                <c:formatCode>#,##0.000</c:formatCode>
                <c:ptCount val="49"/>
                <c:pt idx="0">
                  <c:v>0.00198198286301357</c:v>
                </c:pt>
                <c:pt idx="1">
                  <c:v>0.00284040842097072</c:v>
                </c:pt>
                <c:pt idx="2">
                  <c:v>0.00401005181188773</c:v>
                </c:pt>
                <c:pt idx="3">
                  <c:v>0.00557708768097628</c:v>
                </c:pt>
                <c:pt idx="4">
                  <c:v>0.00764105378650531</c:v>
                </c:pt>
                <c:pt idx="5">
                  <c:v>0.0103130550773991</c:v>
                </c:pt>
                <c:pt idx="6">
                  <c:v>0.0137122812840322</c:v>
                </c:pt>
                <c:pt idx="7">
                  <c:v>0.0179605811831391</c:v>
                </c:pt>
                <c:pt idx="8">
                  <c:v>0.0231749792587074</c:v>
                </c:pt>
                <c:pt idx="9">
                  <c:v>0.0294582279482946</c:v>
                </c:pt>
                <c:pt idx="10">
                  <c:v>0.0368877510900959</c:v>
                </c:pt>
                <c:pt idx="11">
                  <c:v>0.0455036291176909</c:v>
                </c:pt>
                <c:pt idx="12">
                  <c:v>0.0552965692344983</c:v>
                </c:pt>
                <c:pt idx="13">
                  <c:v>0.0661970499116327</c:v>
                </c:pt>
                <c:pt idx="14">
                  <c:v>0.0780669800909104</c:v>
                </c:pt>
                <c:pt idx="15">
                  <c:v>0.0906952244283559</c:v>
                </c:pt>
                <c:pt idx="16">
                  <c:v>0.103798184143072</c:v>
                </c:pt>
                <c:pt idx="17">
                  <c:v>0.117026276797998</c:v>
                </c:pt>
                <c:pt idx="18">
                  <c:v>0.129976643095914</c:v>
                </c:pt>
                <c:pt idx="19">
                  <c:v>0.142211769537745</c:v>
                </c:pt>
                <c:pt idx="20">
                  <c:v>0.153283024279742</c:v>
                </c:pt>
                <c:pt idx="21">
                  <c:v>0.162757449852848</c:v>
                </c:pt>
                <c:pt idx="22">
                  <c:v>0.170245636147686</c:v>
                </c:pt>
                <c:pt idx="23">
                  <c:v>0.175428195701352</c:v>
                </c:pt>
                <c:pt idx="24">
                  <c:v>0.178078340828853</c:v>
                </c:pt>
                <c:pt idx="25">
                  <c:v>0.178078340828853</c:v>
                </c:pt>
                <c:pt idx="26">
                  <c:v>0.175428195701353</c:v>
                </c:pt>
                <c:pt idx="27">
                  <c:v>0.170245636147688</c:v>
                </c:pt>
                <c:pt idx="28">
                  <c:v>0.16275744985285</c:v>
                </c:pt>
                <c:pt idx="29">
                  <c:v>0.153283024279745</c:v>
                </c:pt>
                <c:pt idx="30">
                  <c:v>0.142211769537747</c:v>
                </c:pt>
                <c:pt idx="31">
                  <c:v>0.129976643095917</c:v>
                </c:pt>
                <c:pt idx="32">
                  <c:v>0.117026276798001</c:v>
                </c:pt>
                <c:pt idx="33">
                  <c:v>0.103798184143074</c:v>
                </c:pt>
                <c:pt idx="34">
                  <c:v>0.0906952244283586</c:v>
                </c:pt>
                <c:pt idx="35">
                  <c:v>0.0780669800909129</c:v>
                </c:pt>
                <c:pt idx="36">
                  <c:v>0.0661970499116351</c:v>
                </c:pt>
                <c:pt idx="37">
                  <c:v>0.0552965692345005</c:v>
                </c:pt>
                <c:pt idx="38">
                  <c:v>0.0455036291176928</c:v>
                </c:pt>
                <c:pt idx="39">
                  <c:v>0.0368877510900976</c:v>
                </c:pt>
                <c:pt idx="40">
                  <c:v>0.0294582279482961</c:v>
                </c:pt>
                <c:pt idx="41">
                  <c:v>0.0231749792587086</c:v>
                </c:pt>
                <c:pt idx="42">
                  <c:v>0.0179605811831401</c:v>
                </c:pt>
                <c:pt idx="43">
                  <c:v>0.013712281284033</c:v>
                </c:pt>
                <c:pt idx="44">
                  <c:v>0.0103130550773997</c:v>
                </c:pt>
                <c:pt idx="45">
                  <c:v>0.0076410537865058</c:v>
                </c:pt>
                <c:pt idx="46">
                  <c:v>0.00557708768097666</c:v>
                </c:pt>
                <c:pt idx="47">
                  <c:v>0.00401005181188801</c:v>
                </c:pt>
                <c:pt idx="48">
                  <c:v>0.00284040842097093</c:v>
                </c:pt>
              </c:numCache>
            </c:numRef>
          </c:yVal>
        </c:ser>
        <c:ser>
          <c:idx val="3"/>
          <c:order val="3"/>
          <c:tx>
            <c:v>Cond 1</c:v>
          </c:tx>
          <c:spPr>
            <a:ln w="28575">
              <a:solidFill>
                <a:srgbClr val="800000"/>
              </a:solidFill>
            </a:ln>
          </c:spPr>
          <c:marker>
            <c:symbol val="none"/>
          </c:marker>
          <c:xVal>
            <c:numRef>
              <c:f>'ANOVA H0 True, False'!$V$7:$V$55</c:f>
              <c:numCache>
                <c:formatCode>#,##0.00</c:formatCode>
                <c:ptCount val="49"/>
                <c:pt idx="0">
                  <c:v>83.29179606750063</c:v>
                </c:pt>
                <c:pt idx="1">
                  <c:v>83.56560030964345</c:v>
                </c:pt>
                <c:pt idx="2">
                  <c:v>83.83940455178629</c:v>
                </c:pt>
                <c:pt idx="3">
                  <c:v>84.11320879392912</c:v>
                </c:pt>
                <c:pt idx="4">
                  <c:v>84.38701303607195</c:v>
                </c:pt>
                <c:pt idx="5">
                  <c:v>84.66081727821478</c:v>
                </c:pt>
                <c:pt idx="6">
                  <c:v>84.9346215203576</c:v>
                </c:pt>
                <c:pt idx="7">
                  <c:v>85.20842576250044</c:v>
                </c:pt>
                <c:pt idx="8">
                  <c:v>85.48223000464327</c:v>
                </c:pt>
                <c:pt idx="9">
                  <c:v>85.7560342467861</c:v>
                </c:pt>
                <c:pt idx="10">
                  <c:v>86.02983848892893</c:v>
                </c:pt>
                <c:pt idx="11">
                  <c:v>86.30364273107176</c:v>
                </c:pt>
                <c:pt idx="12">
                  <c:v>86.57744697321459</c:v>
                </c:pt>
                <c:pt idx="13">
                  <c:v>86.85125121535742</c:v>
                </c:pt>
                <c:pt idx="14">
                  <c:v>87.12505545750025</c:v>
                </c:pt>
                <c:pt idx="15">
                  <c:v>87.39885969964308</c:v>
                </c:pt>
                <c:pt idx="16">
                  <c:v>87.67266394178591</c:v>
                </c:pt>
                <c:pt idx="17">
                  <c:v>87.94646818392874</c:v>
                </c:pt>
                <c:pt idx="18">
                  <c:v>88.22027242607157</c:v>
                </c:pt>
                <c:pt idx="19">
                  <c:v>88.4940766682144</c:v>
                </c:pt>
                <c:pt idx="20">
                  <c:v>88.76788091035723</c:v>
                </c:pt>
                <c:pt idx="21">
                  <c:v>89.04168515250007</c:v>
                </c:pt>
                <c:pt idx="22">
                  <c:v>89.3154893946429</c:v>
                </c:pt>
                <c:pt idx="23">
                  <c:v>89.58929363678573</c:v>
                </c:pt>
                <c:pt idx="24">
                  <c:v>89.86309787892856</c:v>
                </c:pt>
                <c:pt idx="25">
                  <c:v>90.13690212107139</c:v>
                </c:pt>
                <c:pt idx="26">
                  <c:v>90.41070636321421</c:v>
                </c:pt>
                <c:pt idx="27">
                  <c:v>90.68451060535704</c:v>
                </c:pt>
                <c:pt idx="28">
                  <c:v>90.95831484749988</c:v>
                </c:pt>
                <c:pt idx="29">
                  <c:v>91.2321190896427</c:v>
                </c:pt>
                <c:pt idx="30">
                  <c:v>91.50592333178554</c:v>
                </c:pt>
                <c:pt idx="31">
                  <c:v>91.77972757392837</c:v>
                </c:pt>
                <c:pt idx="32">
                  <c:v>92.0535318160712</c:v>
                </c:pt>
                <c:pt idx="33">
                  <c:v>92.32733605821403</c:v>
                </c:pt>
                <c:pt idx="34">
                  <c:v>92.60114030035686</c:v>
                </c:pt>
                <c:pt idx="35">
                  <c:v>92.87494454249969</c:v>
                </c:pt>
                <c:pt idx="36">
                  <c:v>93.14874878464252</c:v>
                </c:pt>
                <c:pt idx="37">
                  <c:v>93.42255302678535</c:v>
                </c:pt>
                <c:pt idx="38">
                  <c:v>93.69635726892818</c:v>
                </c:pt>
                <c:pt idx="39">
                  <c:v>93.97016151107101</c:v>
                </c:pt>
                <c:pt idx="40">
                  <c:v>94.24396575321384</c:v>
                </c:pt>
                <c:pt idx="41">
                  <c:v>94.51776999535667</c:v>
                </c:pt>
                <c:pt idx="42">
                  <c:v>94.7915742374995</c:v>
                </c:pt>
                <c:pt idx="43">
                  <c:v>95.06537847964233</c:v>
                </c:pt>
                <c:pt idx="44">
                  <c:v>95.33918272178516</c:v>
                </c:pt>
                <c:pt idx="45">
                  <c:v>95.61298696392799</c:v>
                </c:pt>
                <c:pt idx="46">
                  <c:v>95.88679120607082</c:v>
                </c:pt>
                <c:pt idx="47">
                  <c:v>96.16059544821365</c:v>
                </c:pt>
                <c:pt idx="48">
                  <c:v>96.43439969035648</c:v>
                </c:pt>
              </c:numCache>
            </c:numRef>
          </c:xVal>
          <c:yVal>
            <c:numRef>
              <c:f>'ANOVA H0 True, False'!$R$7:$R$55</c:f>
              <c:numCache>
                <c:formatCode>#,##0.000</c:formatCode>
                <c:ptCount val="49"/>
                <c:pt idx="0">
                  <c:v>0.00198198286301357</c:v>
                </c:pt>
                <c:pt idx="1">
                  <c:v>0.00284040842097072</c:v>
                </c:pt>
                <c:pt idx="2">
                  <c:v>0.00401005181188773</c:v>
                </c:pt>
                <c:pt idx="3">
                  <c:v>0.00557708768097628</c:v>
                </c:pt>
                <c:pt idx="4">
                  <c:v>0.00764105378650531</c:v>
                </c:pt>
                <c:pt idx="5">
                  <c:v>0.0103130550773991</c:v>
                </c:pt>
                <c:pt idx="6">
                  <c:v>0.0137122812840322</c:v>
                </c:pt>
                <c:pt idx="7">
                  <c:v>0.0179605811831391</c:v>
                </c:pt>
                <c:pt idx="8">
                  <c:v>0.0231749792587074</c:v>
                </c:pt>
                <c:pt idx="9">
                  <c:v>0.0294582279482946</c:v>
                </c:pt>
                <c:pt idx="10">
                  <c:v>0.0368877510900959</c:v>
                </c:pt>
                <c:pt idx="11">
                  <c:v>0.0455036291176909</c:v>
                </c:pt>
                <c:pt idx="12">
                  <c:v>0.0552965692344983</c:v>
                </c:pt>
                <c:pt idx="13">
                  <c:v>0.0661970499116327</c:v>
                </c:pt>
                <c:pt idx="14">
                  <c:v>0.0780669800909104</c:v>
                </c:pt>
                <c:pt idx="15">
                  <c:v>0.0906952244283559</c:v>
                </c:pt>
                <c:pt idx="16">
                  <c:v>0.103798184143072</c:v>
                </c:pt>
                <c:pt idx="17">
                  <c:v>0.117026276797998</c:v>
                </c:pt>
                <c:pt idx="18">
                  <c:v>0.129976643095914</c:v>
                </c:pt>
                <c:pt idx="19">
                  <c:v>0.142211769537745</c:v>
                </c:pt>
                <c:pt idx="20">
                  <c:v>0.153283024279742</c:v>
                </c:pt>
                <c:pt idx="21">
                  <c:v>0.162757449852848</c:v>
                </c:pt>
                <c:pt idx="22">
                  <c:v>0.170245636147686</c:v>
                </c:pt>
                <c:pt idx="23">
                  <c:v>0.175428195701352</c:v>
                </c:pt>
                <c:pt idx="24">
                  <c:v>0.178078340828853</c:v>
                </c:pt>
                <c:pt idx="25">
                  <c:v>0.178078340828853</c:v>
                </c:pt>
                <c:pt idx="26">
                  <c:v>0.175428195701353</c:v>
                </c:pt>
                <c:pt idx="27">
                  <c:v>0.170245636147688</c:v>
                </c:pt>
                <c:pt idx="28">
                  <c:v>0.16275744985285</c:v>
                </c:pt>
                <c:pt idx="29">
                  <c:v>0.153283024279745</c:v>
                </c:pt>
                <c:pt idx="30">
                  <c:v>0.142211769537747</c:v>
                </c:pt>
                <c:pt idx="31">
                  <c:v>0.129976643095917</c:v>
                </c:pt>
                <c:pt idx="32">
                  <c:v>0.117026276798001</c:v>
                </c:pt>
                <c:pt idx="33">
                  <c:v>0.103798184143074</c:v>
                </c:pt>
                <c:pt idx="34">
                  <c:v>0.0906952244283586</c:v>
                </c:pt>
                <c:pt idx="35">
                  <c:v>0.0780669800909129</c:v>
                </c:pt>
                <c:pt idx="36">
                  <c:v>0.0661970499116351</c:v>
                </c:pt>
                <c:pt idx="37">
                  <c:v>0.0552965692345005</c:v>
                </c:pt>
                <c:pt idx="38">
                  <c:v>0.0455036291176928</c:v>
                </c:pt>
                <c:pt idx="39">
                  <c:v>0.0368877510900976</c:v>
                </c:pt>
                <c:pt idx="40">
                  <c:v>0.0294582279482961</c:v>
                </c:pt>
                <c:pt idx="41">
                  <c:v>0.0231749792587086</c:v>
                </c:pt>
                <c:pt idx="42">
                  <c:v>0.0179605811831401</c:v>
                </c:pt>
                <c:pt idx="43">
                  <c:v>0.013712281284033</c:v>
                </c:pt>
                <c:pt idx="44">
                  <c:v>0.0103130550773997</c:v>
                </c:pt>
                <c:pt idx="45">
                  <c:v>0.0076410537865058</c:v>
                </c:pt>
                <c:pt idx="46">
                  <c:v>0.00557708768097666</c:v>
                </c:pt>
                <c:pt idx="47">
                  <c:v>0.00401005181188801</c:v>
                </c:pt>
                <c:pt idx="48">
                  <c:v>0.00284040842097093</c:v>
                </c:pt>
              </c:numCache>
            </c:numRef>
          </c:yVal>
        </c:ser>
        <c:axId val="505071960"/>
        <c:axId val="482449592"/>
      </c:scatterChart>
      <c:valAx>
        <c:axId val="505071960"/>
        <c:scaling>
          <c:orientation val="minMax"/>
          <c:max val="100.0"/>
          <c:min val="50.0"/>
        </c:scaling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muj's for</a:t>
                </a:r>
                <a:r>
                  <a:rPr lang="en-US" sz="1800" b="0" baseline="0"/>
                  <a:t> the four conditions (not the same)</a:t>
                </a:r>
                <a:endParaRPr lang="en-US" sz="1800" b="0"/>
              </a:p>
            </c:rich>
          </c:tx>
          <c:layout/>
        </c:title>
        <c:numFmt formatCode="#,##0" sourceLinked="0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482449592"/>
        <c:crosses val="autoZero"/>
        <c:crossBetween val="midCat"/>
      </c:valAx>
      <c:valAx>
        <c:axId val="482449592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#,##0.000" sourceLinked="1"/>
        <c:tickLblPos val="nextTo"/>
        <c:crossAx val="505071960"/>
        <c:crosses val="autoZero"/>
        <c:crossBetween val="midCat"/>
      </c:valAx>
      <c:spPr>
        <a:solidFill>
          <a:schemeClr val="bg2"/>
        </a:solidFill>
      </c:spPr>
    </c:plotArea>
    <c:plotVisOnly val="1"/>
  </c:chart>
  <c:spPr>
    <a:solidFill>
      <a:schemeClr val="bg2"/>
    </a:solidFill>
    <a:ln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autoTitleDeleted val="1"/>
    <c:plotArea>
      <c:layout/>
      <c:scatterChart>
        <c:scatterStyle val="lineMarker"/>
        <c:ser>
          <c:idx val="4"/>
          <c:order val="0"/>
          <c:tx>
            <c:v>All conditions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'ANOVA H0 True, False'!$W$7:$W$55</c:f>
              <c:numCache>
                <c:formatCode>#,##0.00</c:formatCode>
                <c:ptCount val="49"/>
                <c:pt idx="0">
                  <c:v>68.29179606750063</c:v>
                </c:pt>
                <c:pt idx="1">
                  <c:v>68.56560030964345</c:v>
                </c:pt>
                <c:pt idx="2">
                  <c:v>68.83940455178629</c:v>
                </c:pt>
                <c:pt idx="3">
                  <c:v>69.11320879392912</c:v>
                </c:pt>
                <c:pt idx="4">
                  <c:v>69.38701303607195</c:v>
                </c:pt>
                <c:pt idx="5">
                  <c:v>69.66081727821478</c:v>
                </c:pt>
                <c:pt idx="6">
                  <c:v>69.9346215203576</c:v>
                </c:pt>
                <c:pt idx="7">
                  <c:v>70.20842576250044</c:v>
                </c:pt>
                <c:pt idx="8">
                  <c:v>70.48223000464327</c:v>
                </c:pt>
                <c:pt idx="9">
                  <c:v>70.7560342467861</c:v>
                </c:pt>
                <c:pt idx="10">
                  <c:v>71.02983848892893</c:v>
                </c:pt>
                <c:pt idx="11">
                  <c:v>71.30364273107176</c:v>
                </c:pt>
                <c:pt idx="12">
                  <c:v>71.57744697321459</c:v>
                </c:pt>
                <c:pt idx="13">
                  <c:v>71.85125121535742</c:v>
                </c:pt>
                <c:pt idx="14">
                  <c:v>72.12505545750025</c:v>
                </c:pt>
                <c:pt idx="15">
                  <c:v>72.39885969964308</c:v>
                </c:pt>
                <c:pt idx="16">
                  <c:v>72.67266394178591</c:v>
                </c:pt>
                <c:pt idx="17">
                  <c:v>72.94646818392874</c:v>
                </c:pt>
                <c:pt idx="18">
                  <c:v>73.22027242607157</c:v>
                </c:pt>
                <c:pt idx="19">
                  <c:v>73.4940766682144</c:v>
                </c:pt>
                <c:pt idx="20">
                  <c:v>73.76788091035723</c:v>
                </c:pt>
                <c:pt idx="21">
                  <c:v>74.04168515250007</c:v>
                </c:pt>
                <c:pt idx="22">
                  <c:v>74.3154893946429</c:v>
                </c:pt>
                <c:pt idx="23">
                  <c:v>74.58929363678573</c:v>
                </c:pt>
                <c:pt idx="24">
                  <c:v>74.86309787892856</c:v>
                </c:pt>
                <c:pt idx="25">
                  <c:v>75.13690212107139</c:v>
                </c:pt>
                <c:pt idx="26">
                  <c:v>75.41070636321421</c:v>
                </c:pt>
                <c:pt idx="27">
                  <c:v>75.68451060535704</c:v>
                </c:pt>
                <c:pt idx="28">
                  <c:v>75.95831484749988</c:v>
                </c:pt>
                <c:pt idx="29">
                  <c:v>76.2321190896427</c:v>
                </c:pt>
                <c:pt idx="30">
                  <c:v>76.50592333178554</c:v>
                </c:pt>
                <c:pt idx="31">
                  <c:v>76.77972757392837</c:v>
                </c:pt>
                <c:pt idx="32">
                  <c:v>77.0535318160712</c:v>
                </c:pt>
                <c:pt idx="33">
                  <c:v>77.32733605821403</c:v>
                </c:pt>
                <c:pt idx="34">
                  <c:v>77.60114030035686</c:v>
                </c:pt>
                <c:pt idx="35">
                  <c:v>77.87494454249969</c:v>
                </c:pt>
                <c:pt idx="36">
                  <c:v>78.14874878464252</c:v>
                </c:pt>
                <c:pt idx="37">
                  <c:v>78.42255302678535</c:v>
                </c:pt>
                <c:pt idx="38">
                  <c:v>78.69635726892818</c:v>
                </c:pt>
                <c:pt idx="39">
                  <c:v>78.97016151107101</c:v>
                </c:pt>
                <c:pt idx="40">
                  <c:v>79.24396575321384</c:v>
                </c:pt>
                <c:pt idx="41">
                  <c:v>79.51776999535667</c:v>
                </c:pt>
                <c:pt idx="42">
                  <c:v>79.7915742374995</c:v>
                </c:pt>
                <c:pt idx="43">
                  <c:v>80.06537847964233</c:v>
                </c:pt>
                <c:pt idx="44">
                  <c:v>80.33918272178516</c:v>
                </c:pt>
                <c:pt idx="45">
                  <c:v>80.61298696392799</c:v>
                </c:pt>
                <c:pt idx="46">
                  <c:v>80.88679120607082</c:v>
                </c:pt>
                <c:pt idx="47">
                  <c:v>81.16059544821365</c:v>
                </c:pt>
                <c:pt idx="48">
                  <c:v>81.43439969035648</c:v>
                </c:pt>
              </c:numCache>
            </c:numRef>
          </c:xVal>
          <c:yVal>
            <c:numRef>
              <c:f>'ANOVA H0 True, False'!$R$7:$R$55</c:f>
              <c:numCache>
                <c:formatCode>#,##0.000</c:formatCode>
                <c:ptCount val="49"/>
                <c:pt idx="0">
                  <c:v>0.00198198286301357</c:v>
                </c:pt>
                <c:pt idx="1">
                  <c:v>0.00284040842097072</c:v>
                </c:pt>
                <c:pt idx="2">
                  <c:v>0.00401005181188773</c:v>
                </c:pt>
                <c:pt idx="3">
                  <c:v>0.00557708768097628</c:v>
                </c:pt>
                <c:pt idx="4">
                  <c:v>0.00764105378650531</c:v>
                </c:pt>
                <c:pt idx="5">
                  <c:v>0.0103130550773991</c:v>
                </c:pt>
                <c:pt idx="6">
                  <c:v>0.0137122812840322</c:v>
                </c:pt>
                <c:pt idx="7">
                  <c:v>0.0179605811831391</c:v>
                </c:pt>
                <c:pt idx="8">
                  <c:v>0.0231749792587074</c:v>
                </c:pt>
                <c:pt idx="9">
                  <c:v>0.0294582279482946</c:v>
                </c:pt>
                <c:pt idx="10">
                  <c:v>0.0368877510900959</c:v>
                </c:pt>
                <c:pt idx="11">
                  <c:v>0.0455036291176909</c:v>
                </c:pt>
                <c:pt idx="12">
                  <c:v>0.0552965692344983</c:v>
                </c:pt>
                <c:pt idx="13">
                  <c:v>0.0661970499116327</c:v>
                </c:pt>
                <c:pt idx="14">
                  <c:v>0.0780669800909104</c:v>
                </c:pt>
                <c:pt idx="15">
                  <c:v>0.0906952244283559</c:v>
                </c:pt>
                <c:pt idx="16">
                  <c:v>0.103798184143072</c:v>
                </c:pt>
                <c:pt idx="17">
                  <c:v>0.117026276797998</c:v>
                </c:pt>
                <c:pt idx="18">
                  <c:v>0.129976643095914</c:v>
                </c:pt>
                <c:pt idx="19">
                  <c:v>0.142211769537745</c:v>
                </c:pt>
                <c:pt idx="20">
                  <c:v>0.153283024279742</c:v>
                </c:pt>
                <c:pt idx="21">
                  <c:v>0.162757449852848</c:v>
                </c:pt>
                <c:pt idx="22">
                  <c:v>0.170245636147686</c:v>
                </c:pt>
                <c:pt idx="23">
                  <c:v>0.175428195701352</c:v>
                </c:pt>
                <c:pt idx="24">
                  <c:v>0.178078340828853</c:v>
                </c:pt>
                <c:pt idx="25">
                  <c:v>0.178078340828853</c:v>
                </c:pt>
                <c:pt idx="26">
                  <c:v>0.175428195701353</c:v>
                </c:pt>
                <c:pt idx="27">
                  <c:v>0.170245636147688</c:v>
                </c:pt>
                <c:pt idx="28">
                  <c:v>0.16275744985285</c:v>
                </c:pt>
                <c:pt idx="29">
                  <c:v>0.153283024279745</c:v>
                </c:pt>
                <c:pt idx="30">
                  <c:v>0.142211769537747</c:v>
                </c:pt>
                <c:pt idx="31">
                  <c:v>0.129976643095917</c:v>
                </c:pt>
                <c:pt idx="32">
                  <c:v>0.117026276798001</c:v>
                </c:pt>
                <c:pt idx="33">
                  <c:v>0.103798184143074</c:v>
                </c:pt>
                <c:pt idx="34">
                  <c:v>0.0906952244283586</c:v>
                </c:pt>
                <c:pt idx="35">
                  <c:v>0.0780669800909129</c:v>
                </c:pt>
                <c:pt idx="36">
                  <c:v>0.0661970499116351</c:v>
                </c:pt>
                <c:pt idx="37">
                  <c:v>0.0552965692345005</c:v>
                </c:pt>
                <c:pt idx="38">
                  <c:v>0.0455036291176928</c:v>
                </c:pt>
                <c:pt idx="39">
                  <c:v>0.0368877510900976</c:v>
                </c:pt>
                <c:pt idx="40">
                  <c:v>0.0294582279482961</c:v>
                </c:pt>
                <c:pt idx="41">
                  <c:v>0.0231749792587086</c:v>
                </c:pt>
                <c:pt idx="42">
                  <c:v>0.0179605811831401</c:v>
                </c:pt>
                <c:pt idx="43">
                  <c:v>0.013712281284033</c:v>
                </c:pt>
                <c:pt idx="44">
                  <c:v>0.0103130550773997</c:v>
                </c:pt>
                <c:pt idx="45">
                  <c:v>0.0076410537865058</c:v>
                </c:pt>
                <c:pt idx="46">
                  <c:v>0.00557708768097666</c:v>
                </c:pt>
                <c:pt idx="47">
                  <c:v>0.00401005181188801</c:v>
                </c:pt>
                <c:pt idx="48">
                  <c:v>0.00284040842097093</c:v>
                </c:pt>
              </c:numCache>
            </c:numRef>
          </c:yVal>
        </c:ser>
        <c:axId val="505374456"/>
        <c:axId val="504896968"/>
      </c:scatterChart>
      <c:valAx>
        <c:axId val="505374456"/>
        <c:scaling>
          <c:orientation val="minMax"/>
          <c:max val="100.0"/>
          <c:min val="50.0"/>
        </c:scaling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mu = mu1 = mu2 = mu3</a:t>
                </a:r>
                <a:r>
                  <a:rPr lang="en-US" sz="1800" b="0" baseline="0"/>
                  <a:t> = mu4</a:t>
                </a:r>
                <a:endParaRPr lang="en-US" sz="1800" b="0"/>
              </a:p>
            </c:rich>
          </c:tx>
          <c:layout/>
        </c:title>
        <c:numFmt formatCode="#,##0" sourceLinked="0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504896968"/>
        <c:crosses val="autoZero"/>
        <c:crossBetween val="midCat"/>
      </c:valAx>
      <c:valAx>
        <c:axId val="504896968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#,##0.000" sourceLinked="1"/>
        <c:tickLblPos val="nextTo"/>
        <c:crossAx val="505374456"/>
        <c:crosses val="autoZero"/>
        <c:crossBetween val="midCat"/>
      </c:valAx>
      <c:spPr>
        <a:solidFill>
          <a:schemeClr val="bg2"/>
        </a:solidFill>
      </c:spPr>
    </c:plotArea>
    <c:plotVisOnly val="1"/>
  </c:chart>
  <c:spPr>
    <a:solidFill>
      <a:schemeClr val="bg2"/>
    </a:solidFill>
    <a:ln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79482" y="2582332"/>
    <xdr:ext cx="6331385" cy="4267211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8517467" y="2590800"/>
    <xdr:ext cx="6341533" cy="4267210"/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W55"/>
  <sheetViews>
    <sheetView tabSelected="1" zoomScale="125" zoomScaleNormal="125" zoomScalePageLayoutView="125" workbookViewId="0">
      <selection activeCell="H38" sqref="H38"/>
    </sheetView>
  </sheetViews>
  <sheetFormatPr baseColWidth="10" defaultColWidth="7.09765625" defaultRowHeight="16" customHeight="1"/>
  <cols>
    <col min="1" max="1" width="7.19921875" style="2" customWidth="1"/>
    <col min="2" max="5" width="9.296875" style="2" customWidth="1"/>
    <col min="6" max="6" width="7" style="2" customWidth="1"/>
    <col min="7" max="8" width="7.09765625" style="2"/>
    <col min="9" max="9" width="7.19921875" style="2" customWidth="1"/>
    <col min="10" max="13" width="9.296875" style="2" customWidth="1"/>
    <col min="14" max="14" width="7" style="2" customWidth="1"/>
    <col min="15" max="16384" width="7.09765625" style="2"/>
  </cols>
  <sheetData>
    <row r="1" spans="1:23" s="20" customFormat="1" ht="34" customHeight="1">
      <c r="A1" s="58" t="s">
        <v>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23" s="20" customFormat="1" ht="34" customHeight="1">
      <c r="A2" s="58" t="s">
        <v>33</v>
      </c>
      <c r="B2" s="58"/>
      <c r="C2" s="58"/>
      <c r="D2" s="58"/>
      <c r="E2" s="58"/>
      <c r="F2" s="58"/>
      <c r="I2" s="58" t="s">
        <v>34</v>
      </c>
      <c r="J2" s="58"/>
      <c r="K2" s="58"/>
      <c r="L2" s="58"/>
      <c r="M2" s="58"/>
      <c r="N2" s="58"/>
    </row>
    <row r="3" spans="1:23" s="20" customFormat="1" ht="21" customHeight="1">
      <c r="B3" s="44" t="s">
        <v>18</v>
      </c>
      <c r="C3" s="50" t="s">
        <v>17</v>
      </c>
      <c r="D3" s="45" t="s">
        <v>20</v>
      </c>
      <c r="E3" s="46" t="s">
        <v>21</v>
      </c>
      <c r="F3" s="29"/>
      <c r="G3" s="55" t="s">
        <v>7</v>
      </c>
      <c r="H3" s="56">
        <v>5</v>
      </c>
      <c r="I3" s="29"/>
      <c r="J3" s="47" t="s">
        <v>18</v>
      </c>
      <c r="K3" s="47" t="s">
        <v>19</v>
      </c>
      <c r="L3" s="47" t="s">
        <v>20</v>
      </c>
      <c r="M3" s="47" t="s">
        <v>21</v>
      </c>
    </row>
    <row r="4" spans="1:23" ht="19" customHeight="1">
      <c r="B4" s="21" t="s">
        <v>3</v>
      </c>
      <c r="C4" s="51" t="s">
        <v>4</v>
      </c>
      <c r="D4" s="22" t="s">
        <v>5</v>
      </c>
      <c r="E4" s="23" t="s">
        <v>6</v>
      </c>
      <c r="F4" s="24"/>
      <c r="I4" s="25"/>
      <c r="J4" s="48" t="s">
        <v>23</v>
      </c>
      <c r="K4" s="48" t="s">
        <v>24</v>
      </c>
      <c r="L4" s="48" t="s">
        <v>25</v>
      </c>
      <c r="M4" s="48" t="s">
        <v>22</v>
      </c>
      <c r="N4" s="5"/>
      <c r="O4" s="4"/>
      <c r="U4" s="5" t="s">
        <v>35</v>
      </c>
      <c r="V4" s="1">
        <f>(6*H8)/49</f>
        <v>0.27380424214283139</v>
      </c>
    </row>
    <row r="5" spans="1:23" ht="19" customHeight="1">
      <c r="B5" s="26">
        <v>60</v>
      </c>
      <c r="C5" s="52">
        <v>70</v>
      </c>
      <c r="D5" s="27">
        <v>80</v>
      </c>
      <c r="E5" s="28">
        <v>90</v>
      </c>
      <c r="F5" s="19"/>
      <c r="G5" s="29"/>
      <c r="H5" s="29"/>
      <c r="I5" s="30"/>
      <c r="J5" s="49">
        <f>AVERAGE(B5:E5)</f>
        <v>75</v>
      </c>
      <c r="K5" s="49">
        <f>J5</f>
        <v>75</v>
      </c>
      <c r="L5" s="49">
        <f>J5</f>
        <v>75</v>
      </c>
      <c r="M5" s="49">
        <f>J5</f>
        <v>75</v>
      </c>
      <c r="N5" s="5"/>
      <c r="O5" s="1"/>
      <c r="R5" s="6"/>
      <c r="S5" s="59" t="s">
        <v>31</v>
      </c>
      <c r="T5" s="59"/>
      <c r="U5" s="59"/>
      <c r="V5" s="59"/>
      <c r="W5" s="2" t="s">
        <v>32</v>
      </c>
    </row>
    <row r="6" spans="1:23" ht="21" customHeight="1">
      <c r="B6" s="29"/>
      <c r="C6" s="18"/>
      <c r="D6" s="24"/>
      <c r="E6" s="18"/>
      <c r="F6" s="24"/>
      <c r="G6" s="57" t="s">
        <v>8</v>
      </c>
      <c r="H6" s="31">
        <v>5</v>
      </c>
      <c r="I6" s="19"/>
      <c r="J6" s="32"/>
      <c r="K6" s="29"/>
      <c r="L6" s="29"/>
      <c r="M6" s="29"/>
      <c r="N6" s="5"/>
      <c r="O6" s="3"/>
      <c r="Q6" s="8"/>
      <c r="R6" s="16" t="s">
        <v>36</v>
      </c>
      <c r="S6" s="17" t="s">
        <v>27</v>
      </c>
      <c r="T6" s="17" t="s">
        <v>28</v>
      </c>
      <c r="U6" s="17" t="s">
        <v>29</v>
      </c>
      <c r="V6" s="17" t="s">
        <v>30</v>
      </c>
    </row>
    <row r="7" spans="1:23" ht="20" customHeight="1">
      <c r="B7" s="33" t="s">
        <v>9</v>
      </c>
      <c r="C7" s="53" t="s">
        <v>26</v>
      </c>
      <c r="D7" s="34" t="s">
        <v>11</v>
      </c>
      <c r="E7" s="35" t="s">
        <v>12</v>
      </c>
      <c r="F7" s="29"/>
      <c r="G7" s="57" t="s">
        <v>13</v>
      </c>
      <c r="H7" s="31">
        <f>H6^2</f>
        <v>25</v>
      </c>
      <c r="I7" s="29"/>
      <c r="J7" s="36" t="s">
        <v>14</v>
      </c>
      <c r="K7" s="36" t="s">
        <v>10</v>
      </c>
      <c r="L7" s="36" t="s">
        <v>11</v>
      </c>
      <c r="M7" s="36" t="s">
        <v>12</v>
      </c>
      <c r="N7" s="1"/>
      <c r="O7" s="1"/>
      <c r="Q7" s="8"/>
      <c r="R7" s="13">
        <f>NORMDIST(S7,B$5,$H$8,FALSE)</f>
        <v>1.9819828630135662E-3</v>
      </c>
      <c r="S7" s="7">
        <f>B$5-3*$H$8</f>
        <v>53.291796067500627</v>
      </c>
      <c r="T7" s="7">
        <f>C$5-3*$H$8</f>
        <v>63.291796067500627</v>
      </c>
      <c r="U7" s="7">
        <f>D$5-3*$H$8</f>
        <v>73.291796067500627</v>
      </c>
      <c r="V7" s="7">
        <f>E$5-3*$H$8</f>
        <v>83.291796067500627</v>
      </c>
      <c r="W7" s="2">
        <f>AVERAGE(S7:V7)</f>
        <v>68.291796067500627</v>
      </c>
    </row>
    <row r="8" spans="1:23" ht="20" customHeight="1">
      <c r="B8" s="37">
        <f ca="1">NORMINV(RAND(),B$5,$H$8)</f>
        <v>60.310940332311233</v>
      </c>
      <c r="C8" s="54">
        <f ca="1">NORMINV(RAND(),C$5,$H$8)</f>
        <v>69.679534138298294</v>
      </c>
      <c r="D8" s="38">
        <f ca="1">NORMINV(RAND(),D$5,$H$8)</f>
        <v>78.887265772445076</v>
      </c>
      <c r="E8" s="39">
        <f ca="1">NORMINV(RAND(),E$5,$H$8)</f>
        <v>87.392449958224134</v>
      </c>
      <c r="F8" s="29"/>
      <c r="G8" s="57" t="s">
        <v>15</v>
      </c>
      <c r="H8" s="31">
        <f>H6/SQRT(H3)</f>
        <v>2.2360679774997898</v>
      </c>
      <c r="I8" s="40"/>
      <c r="J8" s="41">
        <f ca="1">NORMINV(RAND(),J$5,$H$8)</f>
        <v>73.41364818644999</v>
      </c>
      <c r="K8" s="41">
        <f t="shared" ref="K8:M8" ca="1" si="0">NORMINV(RAND(),K$5,$H$8)</f>
        <v>75.919121784048968</v>
      </c>
      <c r="L8" s="41">
        <f t="shared" ca="1" si="0"/>
        <v>72.058241565734463</v>
      </c>
      <c r="M8" s="41">
        <f t="shared" ca="1" si="0"/>
        <v>74.781234589347974</v>
      </c>
      <c r="N8" s="1"/>
      <c r="O8" s="4"/>
      <c r="Q8" s="8"/>
      <c r="R8" s="13">
        <f>NORMDIST(S8,B$5,$H$8,FALSE)</f>
        <v>2.8404084209707223E-3</v>
      </c>
      <c r="S8" s="7">
        <f t="shared" ref="S8:S55" si="1">S7+$V$4</f>
        <v>53.565600309643457</v>
      </c>
      <c r="T8" s="7">
        <f t="shared" ref="T8:V23" si="2">T7+$V$4</f>
        <v>63.565600309643457</v>
      </c>
      <c r="U8" s="7">
        <f t="shared" si="2"/>
        <v>73.565600309643457</v>
      </c>
      <c r="V8" s="7">
        <f t="shared" si="2"/>
        <v>83.565600309643457</v>
      </c>
      <c r="W8" s="2">
        <f t="shared" ref="W8:W55" si="3">AVERAGE(S8:V8)</f>
        <v>68.565600309643457</v>
      </c>
    </row>
    <row r="9" spans="1:23" ht="16" customHeight="1">
      <c r="C9" s="5"/>
      <c r="D9" s="9"/>
      <c r="E9" s="5"/>
      <c r="F9" s="9"/>
      <c r="G9" s="5"/>
      <c r="H9" s="9"/>
      <c r="I9" s="5"/>
      <c r="J9" s="9"/>
      <c r="K9" s="3"/>
      <c r="L9" s="3"/>
      <c r="N9" s="1"/>
      <c r="O9" s="11"/>
      <c r="Q9" s="8"/>
      <c r="R9" s="13">
        <f>NORMDIST(S9,B$5,$H$8,FALSE)</f>
        <v>4.0100518118877304E-3</v>
      </c>
      <c r="S9" s="7">
        <f t="shared" si="1"/>
        <v>53.839404551786288</v>
      </c>
      <c r="T9" s="7">
        <f t="shared" si="2"/>
        <v>63.839404551786288</v>
      </c>
      <c r="U9" s="7">
        <f t="shared" si="2"/>
        <v>73.839404551786288</v>
      </c>
      <c r="V9" s="7">
        <f t="shared" si="2"/>
        <v>83.839404551786288</v>
      </c>
      <c r="W9" s="2">
        <f t="shared" si="3"/>
        <v>68.839404551786288</v>
      </c>
    </row>
    <row r="10" spans="1:23" ht="16" customHeight="1">
      <c r="D10" s="9"/>
      <c r="E10" s="5"/>
      <c r="F10" s="9"/>
      <c r="G10" s="5"/>
      <c r="H10" s="9"/>
      <c r="I10" s="5"/>
      <c r="L10" s="3"/>
      <c r="N10" s="5"/>
      <c r="O10" s="4"/>
      <c r="R10" s="13">
        <f>NORMDIST(S10,B$5,$H$8,FALSE)</f>
        <v>5.5770876809762846E-3</v>
      </c>
      <c r="S10" s="7">
        <f t="shared" si="1"/>
        <v>54.113208793929118</v>
      </c>
      <c r="T10" s="7">
        <f t="shared" si="2"/>
        <v>64.113208793929118</v>
      </c>
      <c r="U10" s="7">
        <f t="shared" si="2"/>
        <v>74.113208793929118</v>
      </c>
      <c r="V10" s="7">
        <f t="shared" si="2"/>
        <v>84.113208793929118</v>
      </c>
      <c r="W10" s="2">
        <f t="shared" si="3"/>
        <v>69.113208793929118</v>
      </c>
    </row>
    <row r="11" spans="1:23" ht="16" customHeight="1">
      <c r="D11" s="9"/>
      <c r="E11" s="5"/>
      <c r="F11" s="9"/>
      <c r="G11" s="5"/>
      <c r="H11" s="9"/>
      <c r="I11" s="5"/>
      <c r="L11" s="3"/>
      <c r="N11" s="5"/>
      <c r="O11" s="4"/>
      <c r="R11" s="13">
        <f>NORMDIST(S11,B$5,$H$8,FALSE)</f>
        <v>7.6410537865053123E-3</v>
      </c>
      <c r="S11" s="7">
        <f t="shared" si="1"/>
        <v>54.387013036071949</v>
      </c>
      <c r="T11" s="7">
        <f t="shared" si="2"/>
        <v>64.387013036071949</v>
      </c>
      <c r="U11" s="7">
        <f t="shared" si="2"/>
        <v>74.387013036071949</v>
      </c>
      <c r="V11" s="7">
        <f t="shared" si="2"/>
        <v>84.387013036071949</v>
      </c>
      <c r="W11" s="2">
        <f t="shared" si="3"/>
        <v>69.387013036071949</v>
      </c>
    </row>
    <row r="12" spans="1:23" ht="16" customHeight="1">
      <c r="D12" s="9"/>
      <c r="E12" s="5"/>
      <c r="F12" s="9"/>
      <c r="G12" s="5"/>
      <c r="H12" s="9"/>
      <c r="I12" s="5"/>
      <c r="L12" s="3"/>
      <c r="R12" s="13">
        <f>NORMDIST(S12,B$5,$H$8,FALSE)</f>
        <v>1.0313055077399059E-2</v>
      </c>
      <c r="S12" s="7">
        <f t="shared" si="1"/>
        <v>54.660817278214779</v>
      </c>
      <c r="T12" s="7">
        <f t="shared" si="2"/>
        <v>64.660817278214779</v>
      </c>
      <c r="U12" s="7">
        <f t="shared" si="2"/>
        <v>74.660817278214779</v>
      </c>
      <c r="V12" s="7">
        <f t="shared" si="2"/>
        <v>84.660817278214779</v>
      </c>
      <c r="W12" s="2">
        <f t="shared" si="3"/>
        <v>69.660817278214779</v>
      </c>
    </row>
    <row r="13" spans="1:23" ht="16" customHeight="1">
      <c r="C13" s="5"/>
      <c r="D13" s="9"/>
      <c r="E13" s="5"/>
      <c r="F13" s="9"/>
      <c r="G13" s="5"/>
      <c r="H13" s="9"/>
      <c r="I13" s="5"/>
      <c r="J13" s="9"/>
      <c r="K13" s="3"/>
      <c r="L13" s="3"/>
      <c r="R13" s="13">
        <f>NORMDIST(S13,B$5,$H$8,FALSE)</f>
        <v>1.3712281284032216E-2</v>
      </c>
      <c r="S13" s="7">
        <f t="shared" si="1"/>
        <v>54.934621520357609</v>
      </c>
      <c r="T13" s="7">
        <f t="shared" si="2"/>
        <v>64.934621520357609</v>
      </c>
      <c r="U13" s="7">
        <f t="shared" si="2"/>
        <v>74.934621520357609</v>
      </c>
      <c r="V13" s="7">
        <f t="shared" si="2"/>
        <v>84.934621520357609</v>
      </c>
      <c r="W13" s="2">
        <f t="shared" si="3"/>
        <v>69.934621520357609</v>
      </c>
    </row>
    <row r="14" spans="1:23" ht="16" customHeight="1">
      <c r="C14" s="5"/>
      <c r="D14" s="9"/>
      <c r="E14" s="5"/>
      <c r="F14" s="9"/>
      <c r="G14" s="5"/>
      <c r="H14" s="9"/>
      <c r="I14" s="5"/>
      <c r="J14" s="9"/>
      <c r="K14" s="5"/>
      <c r="L14" s="3"/>
      <c r="R14" s="13">
        <f>NORMDIST(S14,B$5,$H$8,FALSE)</f>
        <v>1.7960581183139136E-2</v>
      </c>
      <c r="S14" s="7">
        <f t="shared" si="1"/>
        <v>55.20842576250044</v>
      </c>
      <c r="T14" s="7">
        <f t="shared" si="2"/>
        <v>65.20842576250044</v>
      </c>
      <c r="U14" s="7">
        <f t="shared" si="2"/>
        <v>75.20842576250044</v>
      </c>
      <c r="V14" s="7">
        <f t="shared" si="2"/>
        <v>85.20842576250044</v>
      </c>
      <c r="W14" s="2">
        <f t="shared" si="3"/>
        <v>70.20842576250044</v>
      </c>
    </row>
    <row r="15" spans="1:23" ht="16" customHeight="1">
      <c r="C15" s="5"/>
      <c r="D15" s="10"/>
      <c r="E15" s="5"/>
      <c r="F15" s="10"/>
      <c r="G15" s="5"/>
      <c r="H15" s="10"/>
      <c r="I15" s="5"/>
      <c r="J15" s="10"/>
      <c r="K15" s="5"/>
      <c r="L15" s="11"/>
      <c r="R15" s="13">
        <f>NORMDIST(S15,B$5,$H$8,FALSE)</f>
        <v>2.3174979258707363E-2</v>
      </c>
      <c r="S15" s="7">
        <f t="shared" si="1"/>
        <v>55.48223000464327</v>
      </c>
      <c r="T15" s="7">
        <f t="shared" si="2"/>
        <v>65.48223000464327</v>
      </c>
      <c r="U15" s="7">
        <f t="shared" si="2"/>
        <v>75.48223000464327</v>
      </c>
      <c r="V15" s="7">
        <f t="shared" si="2"/>
        <v>85.48223000464327</v>
      </c>
      <c r="W15" s="2">
        <f t="shared" si="3"/>
        <v>70.48223000464327</v>
      </c>
    </row>
    <row r="16" spans="1:23" ht="16" customHeight="1">
      <c r="C16" s="5"/>
      <c r="R16" s="13">
        <f>NORMDIST(S16,B$5,$H$8,FALSE)</f>
        <v>2.9458227948294651E-2</v>
      </c>
      <c r="S16" s="7">
        <f t="shared" si="1"/>
        <v>55.756034246786101</v>
      </c>
      <c r="T16" s="7">
        <f t="shared" si="2"/>
        <v>65.756034246786101</v>
      </c>
      <c r="U16" s="7">
        <f t="shared" si="2"/>
        <v>75.756034246786101</v>
      </c>
      <c r="V16" s="7">
        <f t="shared" si="2"/>
        <v>85.756034246786101</v>
      </c>
      <c r="W16" s="2">
        <f t="shared" si="3"/>
        <v>70.756034246786101</v>
      </c>
    </row>
    <row r="17" spans="3:23" ht="16" customHeight="1">
      <c r="C17" s="5"/>
      <c r="D17" s="9"/>
      <c r="F17" s="9"/>
      <c r="H17" s="9"/>
      <c r="J17" s="9"/>
      <c r="K17" s="5"/>
      <c r="L17" s="3"/>
      <c r="R17" s="13">
        <f>NORMDIST(S17,B$5,$H$8,FALSE)</f>
        <v>3.6887751090095948E-2</v>
      </c>
      <c r="S17" s="7">
        <f t="shared" si="1"/>
        <v>56.029838488928931</v>
      </c>
      <c r="T17" s="7">
        <f t="shared" si="2"/>
        <v>66.029838488928931</v>
      </c>
      <c r="U17" s="7">
        <f t="shared" si="2"/>
        <v>76.029838488928931</v>
      </c>
      <c r="V17" s="7">
        <f t="shared" si="2"/>
        <v>86.029838488928931</v>
      </c>
      <c r="W17" s="2">
        <f t="shared" si="3"/>
        <v>71.029838488928931</v>
      </c>
    </row>
    <row r="18" spans="3:23" ht="16" customHeight="1">
      <c r="C18" s="12"/>
      <c r="D18" s="10"/>
      <c r="E18" s="10"/>
      <c r="F18" s="10"/>
      <c r="G18" s="10"/>
      <c r="H18" s="10"/>
      <c r="I18" s="10"/>
      <c r="J18" s="10"/>
      <c r="K18" s="12"/>
      <c r="L18" s="1"/>
      <c r="R18" s="13">
        <f>NORMDIST(S18,B$5,$H$8,FALSE)</f>
        <v>4.5503629117690944E-2</v>
      </c>
      <c r="S18" s="7">
        <f t="shared" si="1"/>
        <v>56.303642731071761</v>
      </c>
      <c r="T18" s="7">
        <f t="shared" si="2"/>
        <v>66.303642731071761</v>
      </c>
      <c r="U18" s="7">
        <f t="shared" si="2"/>
        <v>76.303642731071761</v>
      </c>
      <c r="V18" s="7">
        <f t="shared" si="2"/>
        <v>86.303642731071761</v>
      </c>
      <c r="W18" s="2">
        <f t="shared" si="3"/>
        <v>71.303642731071761</v>
      </c>
    </row>
    <row r="19" spans="3:23" ht="16" customHeight="1">
      <c r="C19" s="5"/>
      <c r="D19" s="9"/>
      <c r="F19" s="9"/>
      <c r="H19" s="9"/>
      <c r="J19" s="9"/>
      <c r="K19" s="5"/>
      <c r="L19" s="3"/>
      <c r="R19" s="13">
        <f>NORMDIST(S19,B$5,$H$8,FALSE)</f>
        <v>5.5296569234498313E-2</v>
      </c>
      <c r="S19" s="7">
        <f t="shared" si="1"/>
        <v>56.577446973214592</v>
      </c>
      <c r="T19" s="7">
        <f t="shared" si="2"/>
        <v>66.577446973214592</v>
      </c>
      <c r="U19" s="7">
        <f t="shared" si="2"/>
        <v>76.577446973214592</v>
      </c>
      <c r="V19" s="7">
        <f t="shared" si="2"/>
        <v>86.577446973214592</v>
      </c>
      <c r="W19" s="2">
        <f t="shared" si="3"/>
        <v>71.577446973214592</v>
      </c>
    </row>
    <row r="20" spans="3:23" ht="16" customHeight="1">
      <c r="C20" s="5"/>
      <c r="D20" s="13"/>
      <c r="E20" s="13"/>
      <c r="F20" s="13"/>
      <c r="G20" s="13"/>
      <c r="H20" s="13"/>
      <c r="I20" s="13"/>
      <c r="J20" s="13"/>
      <c r="K20" s="5"/>
      <c r="L20" s="1"/>
      <c r="R20" s="13">
        <f>NORMDIST(S20,B$5,$H$8,FALSE)</f>
        <v>6.6197049911632735E-2</v>
      </c>
      <c r="S20" s="7">
        <f t="shared" si="1"/>
        <v>56.851251215357422</v>
      </c>
      <c r="T20" s="7">
        <f t="shared" si="2"/>
        <v>66.851251215357422</v>
      </c>
      <c r="U20" s="7">
        <f t="shared" si="2"/>
        <v>76.851251215357422</v>
      </c>
      <c r="V20" s="7">
        <f t="shared" si="2"/>
        <v>86.851251215357422</v>
      </c>
      <c r="W20" s="2">
        <f t="shared" si="3"/>
        <v>71.851251215357422</v>
      </c>
    </row>
    <row r="21" spans="3:23" ht="16" customHeight="1">
      <c r="C21" s="5"/>
      <c r="D21" s="13"/>
      <c r="E21" s="13"/>
      <c r="F21" s="13"/>
      <c r="G21" s="13"/>
      <c r="H21" s="13"/>
      <c r="I21" s="13"/>
      <c r="J21" s="13"/>
      <c r="R21" s="13">
        <f>NORMDIST(S21,B$5,$H$8,FALSE)</f>
        <v>7.8066980090910398E-2</v>
      </c>
      <c r="S21" s="7">
        <f t="shared" si="1"/>
        <v>57.125055457500252</v>
      </c>
      <c r="T21" s="7">
        <f t="shared" si="2"/>
        <v>67.125055457500252</v>
      </c>
      <c r="U21" s="7">
        <f t="shared" si="2"/>
        <v>77.125055457500252</v>
      </c>
      <c r="V21" s="7">
        <f t="shared" si="2"/>
        <v>87.125055457500252</v>
      </c>
      <c r="W21" s="2">
        <f t="shared" si="3"/>
        <v>72.125055457500252</v>
      </c>
    </row>
    <row r="22" spans="3:23" ht="16" customHeight="1">
      <c r="C22" s="5"/>
      <c r="D22" s="13"/>
      <c r="E22" s="13"/>
      <c r="F22" s="13"/>
      <c r="G22" s="13"/>
      <c r="H22" s="13"/>
      <c r="I22" s="13"/>
      <c r="J22" s="13"/>
      <c r="R22" s="13">
        <f>NORMDIST(S22,B$5,$H$8,FALSE)</f>
        <v>9.0695224428355925E-2</v>
      </c>
      <c r="S22" s="7">
        <f t="shared" si="1"/>
        <v>57.398859699643083</v>
      </c>
      <c r="T22" s="7">
        <f t="shared" si="2"/>
        <v>67.398859699643083</v>
      </c>
      <c r="U22" s="7">
        <f t="shared" si="2"/>
        <v>77.398859699643083</v>
      </c>
      <c r="V22" s="7">
        <f t="shared" si="2"/>
        <v>87.398859699643083</v>
      </c>
      <c r="W22" s="2">
        <f t="shared" si="3"/>
        <v>72.398859699643083</v>
      </c>
    </row>
    <row r="23" spans="3:23" ht="16" customHeight="1">
      <c r="C23" s="5"/>
      <c r="D23" s="13"/>
      <c r="E23" s="13"/>
      <c r="F23" s="13"/>
      <c r="G23" s="13"/>
      <c r="H23" s="13"/>
      <c r="I23" s="13"/>
      <c r="J23" s="13"/>
      <c r="R23" s="13">
        <f>NORMDIST(S23,B$5,$H$8,FALSE)</f>
        <v>0.10379818414307172</v>
      </c>
      <c r="S23" s="7">
        <f t="shared" si="1"/>
        <v>57.672663941785913</v>
      </c>
      <c r="T23" s="7">
        <f t="shared" si="2"/>
        <v>67.672663941785913</v>
      </c>
      <c r="U23" s="7">
        <f t="shared" si="2"/>
        <v>77.672663941785913</v>
      </c>
      <c r="V23" s="7">
        <f t="shared" si="2"/>
        <v>87.672663941785913</v>
      </c>
      <c r="W23" s="2">
        <f t="shared" si="3"/>
        <v>72.672663941785913</v>
      </c>
    </row>
    <row r="24" spans="3:23" ht="16" customHeight="1">
      <c r="C24" s="5"/>
      <c r="D24" s="13"/>
      <c r="E24" s="13"/>
      <c r="F24" s="13"/>
      <c r="G24" s="13"/>
      <c r="H24" s="13"/>
      <c r="I24" s="13"/>
      <c r="J24" s="13"/>
      <c r="R24" s="13">
        <f>NORMDIST(S24,B$5,$H$8,FALSE)</f>
        <v>0.11702627679799836</v>
      </c>
      <c r="S24" s="7">
        <f t="shared" si="1"/>
        <v>57.946468183928744</v>
      </c>
      <c r="T24" s="7">
        <f t="shared" ref="T24:V39" si="4">T23+$V$4</f>
        <v>67.946468183928744</v>
      </c>
      <c r="U24" s="7">
        <f t="shared" si="4"/>
        <v>77.946468183928744</v>
      </c>
      <c r="V24" s="7">
        <f t="shared" si="4"/>
        <v>87.946468183928744</v>
      </c>
      <c r="W24" s="2">
        <f t="shared" si="3"/>
        <v>72.946468183928744</v>
      </c>
    </row>
    <row r="25" spans="3:23" ht="16" customHeight="1">
      <c r="C25" s="1"/>
      <c r="L25" s="14"/>
      <c r="R25" s="13">
        <f>NORMDIST(S25,B$5,$H$8,FALSE)</f>
        <v>0.12997664309591425</v>
      </c>
      <c r="S25" s="7">
        <f t="shared" si="1"/>
        <v>58.220272426071574</v>
      </c>
      <c r="T25" s="7">
        <f t="shared" si="4"/>
        <v>68.220272426071574</v>
      </c>
      <c r="U25" s="7">
        <f t="shared" si="4"/>
        <v>78.220272426071574</v>
      </c>
      <c r="V25" s="7">
        <f t="shared" si="4"/>
        <v>88.220272426071574</v>
      </c>
      <c r="W25" s="2">
        <f t="shared" si="3"/>
        <v>73.220272426071574</v>
      </c>
    </row>
    <row r="26" spans="3:23" ht="16" customHeight="1">
      <c r="C26" s="5"/>
      <c r="D26" s="13"/>
      <c r="E26" s="13"/>
      <c r="F26" s="13"/>
      <c r="G26" s="13"/>
      <c r="H26" s="13"/>
      <c r="I26" s="13"/>
      <c r="J26" s="13"/>
      <c r="R26" s="13">
        <f>NORMDIST(S26,B$5,$H$8,FALSE)</f>
        <v>0.14221176953774503</v>
      </c>
      <c r="S26" s="7">
        <f t="shared" si="1"/>
        <v>58.494076668214404</v>
      </c>
      <c r="T26" s="7">
        <f t="shared" si="4"/>
        <v>68.494076668214404</v>
      </c>
      <c r="U26" s="7">
        <f t="shared" si="4"/>
        <v>78.494076668214404</v>
      </c>
      <c r="V26" s="7">
        <f t="shared" si="4"/>
        <v>88.494076668214404</v>
      </c>
      <c r="W26" s="2">
        <f t="shared" si="3"/>
        <v>73.494076668214404</v>
      </c>
    </row>
    <row r="27" spans="3:23" ht="16" customHeight="1">
      <c r="C27" s="5"/>
      <c r="D27" s="13"/>
      <c r="F27" s="13"/>
      <c r="H27" s="13"/>
      <c r="J27" s="13"/>
      <c r="R27" s="13">
        <f>NORMDIST(S27,B$5,$H$8,FALSE)</f>
        <v>0.15328302427974239</v>
      </c>
      <c r="S27" s="7">
        <f t="shared" si="1"/>
        <v>58.767880910357235</v>
      </c>
      <c r="T27" s="7">
        <f t="shared" si="4"/>
        <v>68.767880910357235</v>
      </c>
      <c r="U27" s="7">
        <f t="shared" si="4"/>
        <v>78.767880910357235</v>
      </c>
      <c r="V27" s="7">
        <f t="shared" si="4"/>
        <v>88.767880910357235</v>
      </c>
      <c r="W27" s="2">
        <f t="shared" si="3"/>
        <v>73.767880910357235</v>
      </c>
    </row>
    <row r="28" spans="3:23" ht="16" customHeight="1">
      <c r="C28" s="5"/>
      <c r="D28" s="7"/>
      <c r="E28" s="7"/>
      <c r="F28" s="7"/>
      <c r="G28" s="7"/>
      <c r="H28" s="7"/>
      <c r="I28" s="7"/>
      <c r="J28" s="7"/>
      <c r="R28" s="13">
        <f>NORMDIST(S28,B$5,$H$8,FALSE)</f>
        <v>0.16275744985284823</v>
      </c>
      <c r="S28" s="7">
        <f t="shared" si="1"/>
        <v>59.041685152500065</v>
      </c>
      <c r="T28" s="7">
        <f t="shared" si="4"/>
        <v>69.041685152500065</v>
      </c>
      <c r="U28" s="7">
        <f t="shared" si="4"/>
        <v>79.041685152500065</v>
      </c>
      <c r="V28" s="7">
        <f t="shared" si="4"/>
        <v>89.041685152500065</v>
      </c>
      <c r="W28" s="2">
        <f t="shared" si="3"/>
        <v>74.041685152500065</v>
      </c>
    </row>
    <row r="29" spans="3:23" ht="16" customHeight="1">
      <c r="C29" s="5"/>
      <c r="D29" s="13"/>
      <c r="F29" s="13"/>
      <c r="H29" s="13"/>
      <c r="J29" s="13"/>
      <c r="R29" s="13">
        <f>NORMDIST(S29,B$5,$H$8,FALSE)</f>
        <v>0.17024563614768642</v>
      </c>
      <c r="S29" s="7">
        <f t="shared" si="1"/>
        <v>59.315489394642896</v>
      </c>
      <c r="T29" s="7">
        <f t="shared" si="4"/>
        <v>69.315489394642896</v>
      </c>
      <c r="U29" s="7">
        <f t="shared" si="4"/>
        <v>79.315489394642896</v>
      </c>
      <c r="V29" s="7">
        <f t="shared" si="4"/>
        <v>89.315489394642896</v>
      </c>
      <c r="W29" s="2">
        <f t="shared" si="3"/>
        <v>74.315489394642896</v>
      </c>
    </row>
    <row r="30" spans="3:23" ht="16" customHeight="1">
      <c r="C30" s="5"/>
      <c r="D30" s="13"/>
      <c r="F30" s="13"/>
      <c r="H30" s="13"/>
      <c r="J30" s="13"/>
      <c r="R30" s="13">
        <f>NORMDIST(S30,B$5,$H$8,FALSE)</f>
        <v>0.17542819570135218</v>
      </c>
      <c r="S30" s="7">
        <f t="shared" si="1"/>
        <v>59.589293636785726</v>
      </c>
      <c r="T30" s="7">
        <f t="shared" si="4"/>
        <v>69.589293636785726</v>
      </c>
      <c r="U30" s="7">
        <f t="shared" si="4"/>
        <v>79.589293636785726</v>
      </c>
      <c r="V30" s="7">
        <f t="shared" si="4"/>
        <v>89.589293636785726</v>
      </c>
      <c r="W30" s="2">
        <f t="shared" si="3"/>
        <v>74.589293636785726</v>
      </c>
    </row>
    <row r="31" spans="3:23" ht="21" customHeight="1">
      <c r="C31" s="18" t="s">
        <v>1</v>
      </c>
      <c r="D31" s="19">
        <f ca="1">VAR(B8:E8)*$H$3</f>
        <v>682.13601962585631</v>
      </c>
      <c r="I31" s="13"/>
      <c r="K31" s="18" t="s">
        <v>1</v>
      </c>
      <c r="L31" s="19">
        <f ca="1">VAR(J8:M8)*$H$3</f>
        <v>14.000288316589529</v>
      </c>
      <c r="R31" s="13">
        <f>NORMDIST(S31,B$5,$H$8,FALSE)</f>
        <v>0.17807834082885313</v>
      </c>
      <c r="S31" s="7">
        <f t="shared" si="1"/>
        <v>59.863097878928556</v>
      </c>
      <c r="T31" s="7">
        <f t="shared" si="4"/>
        <v>69.863097878928556</v>
      </c>
      <c r="U31" s="7">
        <f t="shared" si="4"/>
        <v>79.863097878928556</v>
      </c>
      <c r="V31" s="7">
        <f t="shared" si="4"/>
        <v>89.863097878928556</v>
      </c>
      <c r="W31" s="2">
        <f t="shared" si="3"/>
        <v>74.863097878928556</v>
      </c>
    </row>
    <row r="32" spans="3:23" ht="25" customHeight="1" thickBot="1">
      <c r="C32" s="18" t="s">
        <v>0</v>
      </c>
      <c r="D32" s="19">
        <f>$H$6^2</f>
        <v>25</v>
      </c>
      <c r="E32" s="13"/>
      <c r="F32" s="13"/>
      <c r="G32" s="13"/>
      <c r="H32" s="13"/>
      <c r="I32" s="13"/>
      <c r="K32" s="18" t="s">
        <v>0</v>
      </c>
      <c r="L32" s="19">
        <f>$H$6^2</f>
        <v>25</v>
      </c>
      <c r="R32" s="13">
        <f>NORMDIST(S32,B$5,$H$8,FALSE)</f>
        <v>0.1780783408288534</v>
      </c>
      <c r="S32" s="7">
        <f t="shared" si="1"/>
        <v>60.136902121071387</v>
      </c>
      <c r="T32" s="7">
        <f t="shared" si="4"/>
        <v>70.136902121071387</v>
      </c>
      <c r="U32" s="7">
        <f t="shared" si="4"/>
        <v>80.136902121071387</v>
      </c>
      <c r="V32" s="7">
        <f t="shared" si="4"/>
        <v>90.136902121071387</v>
      </c>
      <c r="W32" s="2">
        <f t="shared" si="3"/>
        <v>75.136902121071387</v>
      </c>
    </row>
    <row r="33" spans="3:23" ht="22" customHeight="1" thickBot="1">
      <c r="C33" s="42" t="s">
        <v>16</v>
      </c>
      <c r="D33" s="43">
        <f ca="1">D31/D32</f>
        <v>27.285440785034254</v>
      </c>
      <c r="E33" s="13"/>
      <c r="F33" s="13"/>
      <c r="G33" s="13"/>
      <c r="H33" s="13"/>
      <c r="I33" s="13"/>
      <c r="K33" s="42" t="s">
        <v>16</v>
      </c>
      <c r="L33" s="43">
        <f ca="1">L31/L32</f>
        <v>0.56001153266358117</v>
      </c>
      <c r="N33" s="1"/>
      <c r="R33" s="13">
        <f>NORMDIST(S33,B$5,$H$8,FALSE)</f>
        <v>0.17542819570135301</v>
      </c>
      <c r="S33" s="7">
        <f>S32+$V$4</f>
        <v>60.410706363214217</v>
      </c>
      <c r="T33" s="7">
        <f>T32+$V$4</f>
        <v>70.410706363214217</v>
      </c>
      <c r="U33" s="7">
        <f>U32+$V$4</f>
        <v>80.410706363214217</v>
      </c>
      <c r="V33" s="7">
        <f>V32+$V$4</f>
        <v>90.410706363214217</v>
      </c>
      <c r="W33" s="2">
        <f t="shared" si="3"/>
        <v>75.410706363214217</v>
      </c>
    </row>
    <row r="34" spans="3:23" ht="26" customHeight="1">
      <c r="E34" s="13"/>
      <c r="F34" s="13"/>
      <c r="G34" s="13"/>
      <c r="H34" s="13"/>
      <c r="N34" s="1"/>
      <c r="R34" s="13">
        <f>NORMDIST(S34,B$5,$H$8,FALSE)</f>
        <v>0.17024563614768776</v>
      </c>
      <c r="S34" s="7">
        <f t="shared" si="1"/>
        <v>60.684510605357048</v>
      </c>
      <c r="T34" s="7">
        <f t="shared" si="4"/>
        <v>70.684510605357048</v>
      </c>
      <c r="U34" s="7">
        <f t="shared" si="4"/>
        <v>80.684510605357048</v>
      </c>
      <c r="V34" s="7">
        <f t="shared" si="4"/>
        <v>90.684510605357048</v>
      </c>
      <c r="W34" s="2">
        <f t="shared" si="3"/>
        <v>75.684510605357048</v>
      </c>
    </row>
    <row r="35" spans="3:23" ht="30" customHeight="1">
      <c r="E35" s="7"/>
      <c r="F35" s="7"/>
      <c r="G35" s="7"/>
      <c r="H35" s="7"/>
      <c r="I35" s="7"/>
      <c r="N35" s="5"/>
      <c r="O35" s="15"/>
      <c r="P35" s="5"/>
      <c r="Q35" s="5"/>
      <c r="R35" s="13">
        <f>NORMDIST(S35,B$5,$H$8,FALSE)</f>
        <v>0.16275744985285001</v>
      </c>
      <c r="S35" s="7">
        <f t="shared" si="1"/>
        <v>60.958314847499878</v>
      </c>
      <c r="T35" s="7">
        <f t="shared" si="4"/>
        <v>70.958314847499878</v>
      </c>
      <c r="U35" s="7">
        <f t="shared" si="4"/>
        <v>80.958314847499878</v>
      </c>
      <c r="V35" s="7">
        <f t="shared" si="4"/>
        <v>90.958314847499878</v>
      </c>
      <c r="W35" s="2">
        <f t="shared" si="3"/>
        <v>75.958314847499878</v>
      </c>
    </row>
    <row r="36" spans="3:23" ht="17" customHeight="1">
      <c r="C36" s="5"/>
      <c r="D36" s="10"/>
      <c r="E36" s="10"/>
      <c r="F36" s="10"/>
      <c r="G36" s="10"/>
      <c r="H36" s="10"/>
      <c r="I36" s="10"/>
      <c r="J36" s="10"/>
      <c r="N36" s="5"/>
      <c r="O36" s="15"/>
      <c r="P36" s="5"/>
      <c r="Q36" s="5"/>
      <c r="R36" s="13">
        <f>NORMDIST(S36,B$5,$H$8,FALSE)</f>
        <v>0.15328302427974455</v>
      </c>
      <c r="S36" s="7">
        <f>S35+$V$4</f>
        <v>61.232119089642708</v>
      </c>
      <c r="T36" s="7">
        <f>T35+$V$4</f>
        <v>71.232119089642708</v>
      </c>
      <c r="U36" s="7">
        <f>U35+$V$4</f>
        <v>81.232119089642708</v>
      </c>
      <c r="V36" s="7">
        <f>V35+$V$4</f>
        <v>91.232119089642708</v>
      </c>
      <c r="W36" s="2">
        <f t="shared" si="3"/>
        <v>76.232119089642708</v>
      </c>
    </row>
    <row r="37" spans="3:23" ht="17" customHeight="1">
      <c r="C37" s="5"/>
      <c r="D37" s="10"/>
      <c r="E37" s="10"/>
      <c r="F37" s="10"/>
      <c r="G37" s="10"/>
      <c r="H37" s="10"/>
      <c r="I37" s="10"/>
      <c r="J37" s="10"/>
      <c r="N37" s="1"/>
      <c r="O37" s="3"/>
      <c r="P37" s="1"/>
      <c r="Q37" s="1"/>
      <c r="R37" s="13">
        <f>NORMDIST(S37,B$5,$H$8,FALSE)</f>
        <v>0.14221176953774745</v>
      </c>
      <c r="S37" s="7">
        <f t="shared" si="1"/>
        <v>61.505923331785539</v>
      </c>
      <c r="T37" s="7">
        <f t="shared" si="4"/>
        <v>71.505923331785539</v>
      </c>
      <c r="U37" s="7">
        <f t="shared" si="4"/>
        <v>81.505923331785539</v>
      </c>
      <c r="V37" s="7">
        <f t="shared" si="4"/>
        <v>91.505923331785539</v>
      </c>
      <c r="W37" s="2">
        <f t="shared" si="3"/>
        <v>76.505923331785539</v>
      </c>
    </row>
    <row r="38" spans="3:23" ht="16" customHeight="1">
      <c r="R38" s="13">
        <f>NORMDIST(S38,B$5,$H$8,FALSE)</f>
        <v>0.12997664309591689</v>
      </c>
      <c r="S38" s="7">
        <f t="shared" si="1"/>
        <v>61.779727573928369</v>
      </c>
      <c r="T38" s="7">
        <f t="shared" si="4"/>
        <v>71.779727573928369</v>
      </c>
      <c r="U38" s="7">
        <f t="shared" si="4"/>
        <v>81.779727573928369</v>
      </c>
      <c r="V38" s="7">
        <f t="shared" si="4"/>
        <v>91.779727573928369</v>
      </c>
      <c r="W38" s="2">
        <f t="shared" si="3"/>
        <v>76.779727573928369</v>
      </c>
    </row>
    <row r="39" spans="3:23" ht="16" customHeight="1">
      <c r="R39" s="13">
        <f>NORMDIST(S39,B$5,$H$8,FALSE)</f>
        <v>0.11702627679800109</v>
      </c>
      <c r="S39" s="7">
        <f t="shared" si="1"/>
        <v>62.0535318160712</v>
      </c>
      <c r="T39" s="7">
        <f t="shared" si="4"/>
        <v>72.0535318160712</v>
      </c>
      <c r="U39" s="7">
        <f t="shared" si="4"/>
        <v>82.0535318160712</v>
      </c>
      <c r="V39" s="7">
        <f t="shared" si="4"/>
        <v>92.0535318160712</v>
      </c>
      <c r="W39" s="2">
        <f t="shared" si="3"/>
        <v>77.0535318160712</v>
      </c>
    </row>
    <row r="40" spans="3:23" ht="16" customHeight="1">
      <c r="R40" s="13">
        <f>NORMDIST(S40,B$5,$H$8,FALSE)</f>
        <v>0.10379818414307447</v>
      </c>
      <c r="S40" s="7">
        <f t="shared" si="1"/>
        <v>62.32733605821403</v>
      </c>
      <c r="T40" s="7">
        <f t="shared" ref="T40:V55" si="5">T39+$V$4</f>
        <v>72.32733605821403</v>
      </c>
      <c r="U40" s="7">
        <f t="shared" si="5"/>
        <v>82.32733605821403</v>
      </c>
      <c r="V40" s="7">
        <f t="shared" si="5"/>
        <v>92.32733605821403</v>
      </c>
      <c r="W40" s="2">
        <f t="shared" si="3"/>
        <v>77.32733605821403</v>
      </c>
    </row>
    <row r="41" spans="3:23" ht="16" customHeight="1">
      <c r="R41" s="13">
        <f>NORMDIST(S41,B$5,$H$8,FALSE)</f>
        <v>9.0695224428358631E-2</v>
      </c>
      <c r="S41" s="7">
        <f t="shared" si="1"/>
        <v>62.60114030035686</v>
      </c>
      <c r="T41" s="7">
        <f t="shared" si="5"/>
        <v>72.60114030035686</v>
      </c>
      <c r="U41" s="7">
        <f t="shared" si="5"/>
        <v>82.60114030035686</v>
      </c>
      <c r="V41" s="7">
        <f t="shared" si="5"/>
        <v>92.60114030035686</v>
      </c>
      <c r="W41" s="2">
        <f t="shared" si="3"/>
        <v>77.60114030035686</v>
      </c>
    </row>
    <row r="42" spans="3:23" ht="16" customHeight="1">
      <c r="R42" s="13">
        <f>NORMDIST(S42,B$5,$H$8,FALSE)</f>
        <v>7.8066980090912938E-2</v>
      </c>
      <c r="S42" s="7">
        <f t="shared" si="1"/>
        <v>62.874944542499691</v>
      </c>
      <c r="T42" s="7">
        <f t="shared" si="5"/>
        <v>72.874944542499691</v>
      </c>
      <c r="U42" s="7">
        <f t="shared" si="5"/>
        <v>82.874944542499691</v>
      </c>
      <c r="V42" s="7">
        <f t="shared" si="5"/>
        <v>92.874944542499691</v>
      </c>
      <c r="W42" s="2">
        <f t="shared" si="3"/>
        <v>77.874944542499691</v>
      </c>
    </row>
    <row r="43" spans="3:23" ht="16" customHeight="1">
      <c r="R43" s="13">
        <f>NORMDIST(S43,B$5,$H$8,FALSE)</f>
        <v>6.6197049911635122E-2</v>
      </c>
      <c r="S43" s="7">
        <f t="shared" si="1"/>
        <v>63.148748784642521</v>
      </c>
      <c r="T43" s="7">
        <f t="shared" si="5"/>
        <v>73.148748784642521</v>
      </c>
      <c r="U43" s="7">
        <f t="shared" si="5"/>
        <v>83.148748784642521</v>
      </c>
      <c r="V43" s="7">
        <f t="shared" si="5"/>
        <v>93.148748784642521</v>
      </c>
      <c r="W43" s="2">
        <f t="shared" si="3"/>
        <v>78.148748784642521</v>
      </c>
    </row>
    <row r="44" spans="3:23" ht="16" customHeight="1">
      <c r="R44" s="13">
        <f>NORMDIST(S44,B$5,$H$8,FALSE)</f>
        <v>5.5296569234500464E-2</v>
      </c>
      <c r="S44" s="7">
        <f t="shared" si="1"/>
        <v>63.422553026785351</v>
      </c>
      <c r="T44" s="7">
        <f t="shared" si="5"/>
        <v>73.422553026785351</v>
      </c>
      <c r="U44" s="7">
        <f t="shared" si="5"/>
        <v>83.422553026785351</v>
      </c>
      <c r="V44" s="7">
        <f t="shared" si="5"/>
        <v>93.422553026785351</v>
      </c>
      <c r="W44" s="2">
        <f t="shared" si="3"/>
        <v>78.422553026785351</v>
      </c>
    </row>
    <row r="45" spans="3:23" ht="16" customHeight="1">
      <c r="R45" s="13">
        <f>NORMDIST(S45,B$5,$H$8,FALSE)</f>
        <v>4.5503629117692852E-2</v>
      </c>
      <c r="S45" s="7">
        <f t="shared" si="1"/>
        <v>63.696357268928182</v>
      </c>
      <c r="T45" s="7">
        <f t="shared" si="5"/>
        <v>73.696357268928182</v>
      </c>
      <c r="U45" s="7">
        <f t="shared" si="5"/>
        <v>83.696357268928182</v>
      </c>
      <c r="V45" s="7">
        <f t="shared" si="5"/>
        <v>93.696357268928182</v>
      </c>
      <c r="W45" s="2">
        <f t="shared" si="3"/>
        <v>78.696357268928182</v>
      </c>
    </row>
    <row r="46" spans="3:23" ht="16" customHeight="1">
      <c r="R46" s="13">
        <f>NORMDIST(S46,B$5,$H$8,FALSE)</f>
        <v>3.6887751090097606E-2</v>
      </c>
      <c r="S46" s="7">
        <f t="shared" si="1"/>
        <v>63.970161511071012</v>
      </c>
      <c r="T46" s="7">
        <f t="shared" si="5"/>
        <v>73.970161511071012</v>
      </c>
      <c r="U46" s="7">
        <f t="shared" si="5"/>
        <v>83.970161511071012</v>
      </c>
      <c r="V46" s="7">
        <f t="shared" si="5"/>
        <v>93.970161511071012</v>
      </c>
      <c r="W46" s="2">
        <f t="shared" si="3"/>
        <v>78.970161511071012</v>
      </c>
    </row>
    <row r="47" spans="3:23" ht="16" customHeight="1">
      <c r="R47" s="13">
        <f>NORMDIST(S47,B$5,$H$8,FALSE)</f>
        <v>2.9458227948296074E-2</v>
      </c>
      <c r="S47" s="7">
        <f t="shared" si="1"/>
        <v>64.243965753213843</v>
      </c>
      <c r="T47" s="7">
        <f t="shared" si="5"/>
        <v>74.243965753213843</v>
      </c>
      <c r="U47" s="7">
        <f t="shared" si="5"/>
        <v>84.243965753213843</v>
      </c>
      <c r="V47" s="7">
        <f t="shared" si="5"/>
        <v>94.243965753213843</v>
      </c>
      <c r="W47" s="2">
        <f t="shared" si="3"/>
        <v>79.243965753213843</v>
      </c>
    </row>
    <row r="48" spans="3:23" ht="16" customHeight="1">
      <c r="R48" s="13">
        <f>NORMDIST(S48,B$5,$H$8,FALSE)</f>
        <v>2.3174979258708556E-2</v>
      </c>
      <c r="S48" s="7">
        <f t="shared" si="1"/>
        <v>64.517769995356673</v>
      </c>
      <c r="T48" s="7">
        <f t="shared" si="5"/>
        <v>74.517769995356673</v>
      </c>
      <c r="U48" s="7">
        <f t="shared" si="5"/>
        <v>84.517769995356673</v>
      </c>
      <c r="V48" s="7">
        <f t="shared" si="5"/>
        <v>94.517769995356673</v>
      </c>
      <c r="W48" s="2">
        <f t="shared" si="3"/>
        <v>79.517769995356673</v>
      </c>
    </row>
    <row r="49" spans="18:23" ht="16" customHeight="1">
      <c r="R49" s="13">
        <f>NORMDIST(S49,B$5,$H$8,FALSE)</f>
        <v>1.7960581183140114E-2</v>
      </c>
      <c r="S49" s="7">
        <f t="shared" si="1"/>
        <v>64.791574237499503</v>
      </c>
      <c r="T49" s="7">
        <f t="shared" si="5"/>
        <v>74.791574237499503</v>
      </c>
      <c r="U49" s="7">
        <f t="shared" si="5"/>
        <v>84.791574237499503</v>
      </c>
      <c r="V49" s="7">
        <f t="shared" si="5"/>
        <v>94.791574237499503</v>
      </c>
      <c r="W49" s="2">
        <f t="shared" si="3"/>
        <v>79.791574237499503</v>
      </c>
    </row>
    <row r="50" spans="18:23" ht="16" customHeight="1">
      <c r="R50" s="13">
        <f>NORMDIST(S50,B$5,$H$8,FALSE)</f>
        <v>1.3712281284033009E-2</v>
      </c>
      <c r="S50" s="7">
        <f t="shared" si="1"/>
        <v>65.065378479642334</v>
      </c>
      <c r="T50" s="7">
        <f t="shared" si="5"/>
        <v>75.065378479642334</v>
      </c>
      <c r="U50" s="7">
        <f t="shared" si="5"/>
        <v>85.065378479642334</v>
      </c>
      <c r="V50" s="7">
        <f t="shared" si="5"/>
        <v>95.065378479642334</v>
      </c>
      <c r="W50" s="2">
        <f t="shared" si="3"/>
        <v>80.065378479642334</v>
      </c>
    </row>
    <row r="51" spans="18:23" ht="16" customHeight="1">
      <c r="R51" s="13">
        <f>NORMDIST(S51,B$5,$H$8,FALSE)</f>
        <v>1.0313055077399684E-2</v>
      </c>
      <c r="S51" s="7">
        <f t="shared" si="1"/>
        <v>65.339182721785164</v>
      </c>
      <c r="T51" s="7">
        <f t="shared" si="5"/>
        <v>75.339182721785164</v>
      </c>
      <c r="U51" s="7">
        <f t="shared" si="5"/>
        <v>85.339182721785164</v>
      </c>
      <c r="V51" s="7">
        <f t="shared" si="5"/>
        <v>95.339182721785164</v>
      </c>
      <c r="W51" s="2">
        <f t="shared" si="3"/>
        <v>80.339182721785164</v>
      </c>
    </row>
    <row r="52" spans="18:23" ht="16" customHeight="1">
      <c r="R52" s="13">
        <f>NORMDIST(S52,B$5,$H$8,FALSE)</f>
        <v>7.6410537865058024E-3</v>
      </c>
      <c r="S52" s="7">
        <f t="shared" si="1"/>
        <v>65.612986963927995</v>
      </c>
      <c r="T52" s="7">
        <f t="shared" si="5"/>
        <v>75.612986963927995</v>
      </c>
      <c r="U52" s="7">
        <f t="shared" si="5"/>
        <v>85.612986963927995</v>
      </c>
      <c r="V52" s="7">
        <f t="shared" si="5"/>
        <v>95.612986963927995</v>
      </c>
      <c r="W52" s="2">
        <f t="shared" si="3"/>
        <v>80.612986963927995</v>
      </c>
    </row>
    <row r="53" spans="18:23" ht="16" customHeight="1">
      <c r="R53" s="13">
        <f>NORMDIST(S53,B$5,$H$8,FALSE)</f>
        <v>5.5770876809766601E-3</v>
      </c>
      <c r="S53" s="7">
        <f t="shared" si="1"/>
        <v>65.886791206070825</v>
      </c>
      <c r="T53" s="7">
        <f t="shared" si="5"/>
        <v>75.886791206070825</v>
      </c>
      <c r="U53" s="7">
        <f t="shared" si="5"/>
        <v>85.886791206070825</v>
      </c>
      <c r="V53" s="7">
        <f t="shared" si="5"/>
        <v>95.886791206070825</v>
      </c>
      <c r="W53" s="2">
        <f t="shared" si="3"/>
        <v>80.886791206070825</v>
      </c>
    </row>
    <row r="54" spans="18:23" ht="16" customHeight="1">
      <c r="R54" s="13">
        <f>NORMDIST(S54,B$5,$H$8,FALSE)</f>
        <v>4.0100518118880131E-3</v>
      </c>
      <c r="S54" s="7">
        <f t="shared" si="1"/>
        <v>66.160595448213655</v>
      </c>
      <c r="T54" s="7">
        <f t="shared" si="5"/>
        <v>76.160595448213655</v>
      </c>
      <c r="U54" s="7">
        <f t="shared" si="5"/>
        <v>86.160595448213655</v>
      </c>
      <c r="V54" s="7">
        <f t="shared" si="5"/>
        <v>96.160595448213655</v>
      </c>
      <c r="W54" s="2">
        <f t="shared" si="3"/>
        <v>81.160595448213655</v>
      </c>
    </row>
    <row r="55" spans="18:23" ht="16" customHeight="1">
      <c r="R55" s="13">
        <f>NORMDIST(S55,B$5,$H$8,FALSE)</f>
        <v>2.8404084209709291E-3</v>
      </c>
      <c r="S55" s="7">
        <f t="shared" si="1"/>
        <v>66.434399690356486</v>
      </c>
      <c r="T55" s="7">
        <f t="shared" si="5"/>
        <v>76.434399690356486</v>
      </c>
      <c r="U55" s="7">
        <f t="shared" si="5"/>
        <v>86.434399690356486</v>
      </c>
      <c r="V55" s="7">
        <f t="shared" si="5"/>
        <v>96.434399690356486</v>
      </c>
      <c r="W55" s="2">
        <f t="shared" si="3"/>
        <v>81.434399690356486</v>
      </c>
    </row>
  </sheetData>
  <sheetCalcPr fullCalcOnLoad="1"/>
  <mergeCells count="4">
    <mergeCell ref="A1:N1"/>
    <mergeCell ref="A2:F2"/>
    <mergeCell ref="I2:N2"/>
    <mergeCell ref="S5:V5"/>
  </mergeCells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ANOVA H0 True, False</vt:lpstr>
    </vt:vector>
  </TitlesOfParts>
  <Company>University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2011-03-14T14:57:13Z</dcterms:created>
  <dcterms:modified xsi:type="dcterms:W3CDTF">2011-04-09T21:47:12Z</dcterms:modified>
</cp:coreProperties>
</file>