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" yWindow="-20" windowWidth="24080" windowHeight="17400" tabRatio="500"/>
  </bookViews>
  <sheets>
    <sheet name="Chi-Sq distr" sheetId="2" r:id="rId1"/>
    <sheet name="Example 1" sheetId="3" r:id="rId2"/>
    <sheet name="Example 2" sheetId="1" r:id="rId3"/>
  </sheets>
  <definedNames>
    <definedName name="_xlnm.Print_Area" localSheetId="0">'Chi-Sq distr'!$A$1:$L$49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4"/>
  <c r="B12" i="3"/>
  <c r="B10"/>
  <c r="B9"/>
  <c r="B8"/>
  <c r="B7"/>
  <c r="B6"/>
  <c r="B5"/>
  <c r="B13"/>
  <c r="E13"/>
  <c r="C5"/>
  <c r="E5"/>
  <c r="F5"/>
  <c r="C6"/>
  <c r="E6"/>
  <c r="F6"/>
  <c r="C7"/>
  <c r="E7"/>
  <c r="F7"/>
  <c r="C8"/>
  <c r="E8"/>
  <c r="F8"/>
  <c r="C9"/>
  <c r="E9"/>
  <c r="F9"/>
  <c r="C10"/>
  <c r="D10"/>
  <c r="E10"/>
  <c r="F10"/>
  <c r="E12"/>
  <c r="B9" i="1"/>
  <c r="C9"/>
  <c r="B10"/>
  <c r="C10"/>
  <c r="B11"/>
  <c r="C11"/>
  <c r="B12"/>
  <c r="C12"/>
  <c r="B13"/>
  <c r="B15"/>
  <c r="B16"/>
  <c r="E16"/>
  <c r="H13"/>
  <c r="E9"/>
  <c r="D9"/>
  <c r="F9"/>
  <c r="G9"/>
  <c r="I9"/>
  <c r="J9"/>
  <c r="E10"/>
  <c r="D10"/>
  <c r="F10"/>
  <c r="G10"/>
  <c r="I10"/>
  <c r="J10"/>
  <c r="E11"/>
  <c r="D11"/>
  <c r="F11"/>
  <c r="G11"/>
  <c r="I11"/>
  <c r="J11"/>
  <c r="E12"/>
  <c r="D12"/>
  <c r="F12"/>
  <c r="G12"/>
  <c r="I12"/>
  <c r="J12"/>
  <c r="E13"/>
  <c r="D13"/>
  <c r="F13"/>
  <c r="G13"/>
  <c r="I13"/>
  <c r="J13"/>
  <c r="E8"/>
  <c r="D8"/>
  <c r="F8"/>
  <c r="G8"/>
  <c r="I8"/>
  <c r="J8"/>
  <c r="E15"/>
</calcChain>
</file>

<file path=xl/sharedStrings.xml><?xml version="1.0" encoding="utf-8"?>
<sst xmlns="http://schemas.openxmlformats.org/spreadsheetml/2006/main" count="38" uniqueCount="27">
  <si>
    <t>Low</t>
    <phoneticPr fontId="1" type="noConversion"/>
  </si>
  <si>
    <t>High</t>
    <phoneticPr fontId="1" type="noConversion"/>
  </si>
  <si>
    <t>Range</t>
    <phoneticPr fontId="1" type="noConversion"/>
  </si>
  <si>
    <t>IQ &lt; 70</t>
    <phoneticPr fontId="1" type="noConversion"/>
  </si>
  <si>
    <t>85 &lt;= IQ &lt; 100</t>
    <phoneticPr fontId="1" type="noConversion"/>
  </si>
  <si>
    <t>70 &lt;= IQ &lt; 85</t>
    <phoneticPr fontId="1" type="noConversion"/>
  </si>
  <si>
    <t>100 &lt;= IQ &lt; 115</t>
    <phoneticPr fontId="1" type="noConversion"/>
  </si>
  <si>
    <t>115 &lt;= IQ &lt; 130</t>
    <phoneticPr fontId="1" type="noConversion"/>
  </si>
  <si>
    <t>IQ &gt;= 130</t>
    <phoneticPr fontId="1" type="noConversion"/>
  </si>
  <si>
    <t>fe</t>
    <phoneticPr fontId="1" type="noConversion"/>
  </si>
  <si>
    <t>fo</t>
    <phoneticPr fontId="1" type="noConversion"/>
  </si>
  <si>
    <t>prob</t>
    <phoneticPr fontId="1" type="noConversion"/>
  </si>
  <si>
    <t>z (low)</t>
    <phoneticPr fontId="1" type="noConversion"/>
  </si>
  <si>
    <t>z (high)</t>
    <phoneticPr fontId="1" type="noConversion"/>
  </si>
  <si>
    <t>(fe-fo)</t>
    <phoneticPr fontId="1" type="noConversion"/>
  </si>
  <si>
    <t>((fo-fe)^2)/fe</t>
    <phoneticPr fontId="1" type="noConversion"/>
  </si>
  <si>
    <t xml:space="preserve">degrees of freedom = </t>
    <phoneticPr fontId="1" type="noConversion"/>
  </si>
  <si>
    <t xml:space="preserve">Obt ChiSquare with </t>
    <phoneticPr fontId="1" type="noConversion"/>
  </si>
  <si>
    <t xml:space="preserve">Crit Chi Square with </t>
    <phoneticPr fontId="1" type="noConversion"/>
  </si>
  <si>
    <t xml:space="preserve">delta = </t>
    <phoneticPr fontId="1" type="noConversion"/>
  </si>
  <si>
    <t>ChiSq (x)</t>
    <phoneticPr fontId="1" type="noConversion"/>
  </si>
  <si>
    <t xml:space="preserve">df = </t>
    <phoneticPr fontId="1" type="noConversion"/>
  </si>
  <si>
    <t>x</t>
    <phoneticPr fontId="1" type="noConversion"/>
  </si>
  <si>
    <t xml:space="preserve">Mu = </t>
    <phoneticPr fontId="1" type="noConversion"/>
  </si>
  <si>
    <t xml:space="preserve">Sigma = </t>
    <phoneticPr fontId="1" type="noConversion"/>
  </si>
  <si>
    <t xml:space="preserve">n = </t>
    <phoneticPr fontId="1" type="noConversion"/>
  </si>
  <si>
    <t>Die outcome</t>
    <phoneticPr fontId="1" type="noConversion"/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</si>
</sst>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5" formatCode="0.000"/>
    <numFmt numFmtId="176" formatCode="0.00"/>
    <numFmt numFmtId="177" formatCode="0.0"/>
  </numFmts>
  <fonts count="4">
    <font>
      <sz val="10"/>
      <name val="Verdana"/>
    </font>
    <font>
      <sz val="8"/>
      <name val="Verdana"/>
    </font>
    <font>
      <sz val="14"/>
      <name val="Verdana"/>
    </font>
    <font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77" fontId="0" fillId="0" borderId="0" xfId="0" applyNumberFormat="1"/>
    <xf numFmtId="176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175" fontId="0" fillId="0" borderId="0" xfId="0" applyNumberFormat="1"/>
    <xf numFmtId="175" fontId="0" fillId="0" borderId="0" xfId="0" applyNumberFormat="1"/>
    <xf numFmtId="175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smoothMarker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'Chi-Sq distr'!$A$4:$A$82</c:f>
              <c:numCache>
                <c:formatCode>0.0</c:formatCode>
                <c:ptCount val="79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3.0</c:v>
                </c:pt>
                <c:pt idx="16">
                  <c:v>3.200000000000001</c:v>
                </c:pt>
                <c:pt idx="17">
                  <c:v>3.400000000000001</c:v>
                </c:pt>
                <c:pt idx="18">
                  <c:v>3.600000000000001</c:v>
                </c:pt>
                <c:pt idx="19">
                  <c:v>3.800000000000001</c:v>
                </c:pt>
                <c:pt idx="20">
                  <c:v>4.000000000000001</c:v>
                </c:pt>
                <c:pt idx="21">
                  <c:v>4.200000000000001</c:v>
                </c:pt>
                <c:pt idx="22">
                  <c:v>4.400000000000001</c:v>
                </c:pt>
                <c:pt idx="23">
                  <c:v>4.600000000000001</c:v>
                </c:pt>
                <c:pt idx="24">
                  <c:v>4.800000000000002</c:v>
                </c:pt>
                <c:pt idx="25">
                  <c:v>5.000000000000002</c:v>
                </c:pt>
                <c:pt idx="26">
                  <c:v>5.200000000000002</c:v>
                </c:pt>
                <c:pt idx="27">
                  <c:v>5.400000000000002</c:v>
                </c:pt>
                <c:pt idx="28">
                  <c:v>5.600000000000002</c:v>
                </c:pt>
                <c:pt idx="29">
                  <c:v>5.800000000000002</c:v>
                </c:pt>
                <c:pt idx="30">
                  <c:v>6.000000000000003</c:v>
                </c:pt>
                <c:pt idx="31">
                  <c:v>6.200000000000003</c:v>
                </c:pt>
                <c:pt idx="32">
                  <c:v>6.400000000000003</c:v>
                </c:pt>
                <c:pt idx="33">
                  <c:v>6.600000000000003</c:v>
                </c:pt>
                <c:pt idx="34">
                  <c:v>6.800000000000003</c:v>
                </c:pt>
                <c:pt idx="35">
                  <c:v>7.000000000000004</c:v>
                </c:pt>
                <c:pt idx="36">
                  <c:v>7.200000000000004</c:v>
                </c:pt>
                <c:pt idx="37">
                  <c:v>7.400000000000004</c:v>
                </c:pt>
                <c:pt idx="38">
                  <c:v>7.600000000000004</c:v>
                </c:pt>
                <c:pt idx="39">
                  <c:v>7.800000000000004</c:v>
                </c:pt>
                <c:pt idx="40">
                  <c:v>8.000000000000003</c:v>
                </c:pt>
                <c:pt idx="41">
                  <c:v>8.200000000000003</c:v>
                </c:pt>
                <c:pt idx="42">
                  <c:v>8.400000000000002</c:v>
                </c:pt>
                <c:pt idx="43">
                  <c:v>8.600000000000001</c:v>
                </c:pt>
                <c:pt idx="44">
                  <c:v>8.8</c:v>
                </c:pt>
                <c:pt idx="45">
                  <c:v>9.0</c:v>
                </c:pt>
                <c:pt idx="46">
                  <c:v>9.2</c:v>
                </c:pt>
                <c:pt idx="47">
                  <c:v>9.399999999999998</c:v>
                </c:pt>
                <c:pt idx="48">
                  <c:v>9.599999999999997</c:v>
                </c:pt>
                <c:pt idx="49">
                  <c:v>9.799999999999997</c:v>
                </c:pt>
                <c:pt idx="50">
                  <c:v>9.999999999999996</c:v>
                </c:pt>
                <c:pt idx="51">
                  <c:v>10.2</c:v>
                </c:pt>
                <c:pt idx="52">
                  <c:v>10.39999999999999</c:v>
                </c:pt>
                <c:pt idx="53">
                  <c:v>10.59999999999999</c:v>
                </c:pt>
                <c:pt idx="54">
                  <c:v>10.79999999999999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11.79999999999999</c:v>
                </c:pt>
                <c:pt idx="60">
                  <c:v>11.99999999999999</c:v>
                </c:pt>
                <c:pt idx="61">
                  <c:v>12.19999999999999</c:v>
                </c:pt>
                <c:pt idx="62">
                  <c:v>12.39999999999999</c:v>
                </c:pt>
                <c:pt idx="63">
                  <c:v>12.59999999999999</c:v>
                </c:pt>
                <c:pt idx="64">
                  <c:v>12.79999999999999</c:v>
                </c:pt>
                <c:pt idx="65">
                  <c:v>12.99999999999999</c:v>
                </c:pt>
                <c:pt idx="66">
                  <c:v>13.19999999999999</c:v>
                </c:pt>
                <c:pt idx="67">
                  <c:v>13.39999999999998</c:v>
                </c:pt>
                <c:pt idx="68">
                  <c:v>13.59999999999998</c:v>
                </c:pt>
                <c:pt idx="69">
                  <c:v>13.79999999999998</c:v>
                </c:pt>
                <c:pt idx="70">
                  <c:v>13.99999999999998</c:v>
                </c:pt>
                <c:pt idx="71">
                  <c:v>14.19999999999998</c:v>
                </c:pt>
                <c:pt idx="72">
                  <c:v>14.39999999999998</c:v>
                </c:pt>
                <c:pt idx="73">
                  <c:v>14.59999999999998</c:v>
                </c:pt>
                <c:pt idx="74">
                  <c:v>14.79999999999998</c:v>
                </c:pt>
                <c:pt idx="75">
                  <c:v>14.99999999999998</c:v>
                </c:pt>
                <c:pt idx="76">
                  <c:v>15.19999999999998</c:v>
                </c:pt>
                <c:pt idx="77">
                  <c:v>15.39999999999998</c:v>
                </c:pt>
                <c:pt idx="78">
                  <c:v>15.59999999999998</c:v>
                </c:pt>
              </c:numCache>
            </c:numRef>
          </c:xVal>
          <c:yVal>
            <c:numRef>
              <c:f>'Chi-Sq distr'!$B$4:$B$82</c:f>
              <c:numCache>
                <c:formatCode>0.000</c:formatCode>
                <c:ptCount val="79"/>
                <c:pt idx="0">
                  <c:v>0.0</c:v>
                </c:pt>
                <c:pt idx="1">
                  <c:v>0.000886138786841628</c:v>
                </c:pt>
                <c:pt idx="2">
                  <c:v>0.00378426796974818</c:v>
                </c:pt>
                <c:pt idx="3">
                  <c:v>0.00732635044331153</c:v>
                </c:pt>
                <c:pt idx="4">
                  <c:v>0.0109698989436285</c:v>
                </c:pt>
                <c:pt idx="5">
                  <c:v>0.0144675705762803</c:v>
                </c:pt>
                <c:pt idx="6">
                  <c:v>0.0176884080559555</c:v>
                </c:pt>
                <c:pt idx="7">
                  <c:v>0.0205640913805959</c:v>
                </c:pt>
                <c:pt idx="8">
                  <c:v>0.0230639290832137</c:v>
                </c:pt>
                <c:pt idx="9">
                  <c:v>0.0251809434959553</c:v>
                </c:pt>
                <c:pt idx="10">
                  <c:v>0.0269233622750722</c:v>
                </c:pt>
                <c:pt idx="11">
                  <c:v>0.0283090690965573</c:v>
                </c:pt>
                <c:pt idx="12">
                  <c:v>0.0293618474338483</c:v>
                </c:pt>
                <c:pt idx="13">
                  <c:v>0.0301088499591191</c:v>
                </c:pt>
                <c:pt idx="14">
                  <c:v>0.0305787848298858</c:v>
                </c:pt>
                <c:pt idx="15">
                  <c:v>0.0308006492558408</c:v>
                </c:pt>
                <c:pt idx="16">
                  <c:v>0.030802930822392</c:v>
                </c:pt>
                <c:pt idx="17">
                  <c:v>0.0306129729652063</c:v>
                </c:pt>
                <c:pt idx="18">
                  <c:v>0.0302566397800663</c:v>
                </c:pt>
                <c:pt idx="19">
                  <c:v>0.0297579978535752</c:v>
                </c:pt>
                <c:pt idx="20">
                  <c:v>0.0291393349483661</c:v>
                </c:pt>
                <c:pt idx="21">
                  <c:v>0.0284209888052562</c:v>
                </c:pt>
                <c:pt idx="22">
                  <c:v>0.0276214447384112</c:v>
                </c:pt>
                <c:pt idx="23">
                  <c:v>0.0267572453773921</c:v>
                </c:pt>
                <c:pt idx="24">
                  <c:v>0.0258432991225252</c:v>
                </c:pt>
                <c:pt idx="25">
                  <c:v>0.0248927518655201</c:v>
                </c:pt>
                <c:pt idx="26">
                  <c:v>0.0239173092548707</c:v>
                </c:pt>
                <c:pt idx="27">
                  <c:v>0.0229270314859571</c:v>
                </c:pt>
                <c:pt idx="28">
                  <c:v>0.0219308077896609</c:v>
                </c:pt>
                <c:pt idx="29">
                  <c:v>0.0209362590866873</c:v>
                </c:pt>
                <c:pt idx="30">
                  <c:v>0.0199498784598464</c:v>
                </c:pt>
                <c:pt idx="31">
                  <c:v>0.0189772425000516</c:v>
                </c:pt>
                <c:pt idx="32">
                  <c:v>0.0180228898393051</c:v>
                </c:pt>
                <c:pt idx="33">
                  <c:v>0.0170906521172139</c:v>
                </c:pt>
                <c:pt idx="34">
                  <c:v>0.0161836159121554</c:v>
                </c:pt>
                <c:pt idx="35">
                  <c:v>0.0153042318253204</c:v>
                </c:pt>
                <c:pt idx="36">
                  <c:v>0.0144543897421841</c:v>
                </c:pt>
                <c:pt idx="37">
                  <c:v>0.0136354877450689</c:v>
                </c:pt>
                <c:pt idx="38">
                  <c:v>0.0128484858819417</c:v>
                </c:pt>
                <c:pt idx="39">
                  <c:v>0.0120940103338031</c:v>
                </c:pt>
                <c:pt idx="40">
                  <c:v>0.0113723058132109</c:v>
                </c:pt>
                <c:pt idx="41">
                  <c:v>0.0106833861824441</c:v>
                </c:pt>
                <c:pt idx="42">
                  <c:v>0.0100270207546358</c:v>
                </c:pt>
                <c:pt idx="43">
                  <c:v>0.00940278309431033</c:v>
                </c:pt>
                <c:pt idx="44">
                  <c:v>0.00881008396321339</c:v>
                </c:pt>
                <c:pt idx="45">
                  <c:v>0.00824820051058127</c:v>
                </c:pt>
                <c:pt idx="46">
                  <c:v>0.00771630203394997</c:v>
                </c:pt>
                <c:pt idx="47">
                  <c:v>0.0072134726202397</c:v>
                </c:pt>
                <c:pt idx="48">
                  <c:v>0.00673873095902194</c:v>
                </c:pt>
                <c:pt idx="49">
                  <c:v>0.00629104760123378</c:v>
                </c:pt>
                <c:pt idx="50">
                  <c:v>0.00586935991771308</c:v>
                </c:pt>
                <c:pt idx="51">
                  <c:v>0.0054725849931353</c:v>
                </c:pt>
                <c:pt idx="52">
                  <c:v>0.00509962860396229</c:v>
                </c:pt>
                <c:pt idx="53">
                  <c:v>0.00474940535839711</c:v>
                </c:pt>
                <c:pt idx="54">
                  <c:v>0.00442082427162741</c:v>
                </c:pt>
                <c:pt idx="55">
                  <c:v>0.00411281872821687</c:v>
                </c:pt>
                <c:pt idx="56">
                  <c:v>0.00382433976073405</c:v>
                </c:pt>
                <c:pt idx="57">
                  <c:v>0.00355436309140666</c:v>
                </c:pt>
                <c:pt idx="58">
                  <c:v>0.00330189272112064</c:v>
                </c:pt>
                <c:pt idx="59">
                  <c:v>0.0030659637433592</c:v>
                </c:pt>
                <c:pt idx="60">
                  <c:v>0.0028456444834254</c:v>
                </c:pt>
                <c:pt idx="61">
                  <c:v>0.00264003805289931</c:v>
                </c:pt>
                <c:pt idx="62">
                  <c:v>0.00244828339975909</c:v>
                </c:pt>
                <c:pt idx="63">
                  <c:v>0.0022695559258937</c:v>
                </c:pt>
                <c:pt idx="64">
                  <c:v>0.00210306773580254</c:v>
                </c:pt>
                <c:pt idx="65">
                  <c:v>0.00194806757307573</c:v>
                </c:pt>
                <c:pt idx="66">
                  <c:v>0.00180384049471399</c:v>
                </c:pt>
                <c:pt idx="67">
                  <c:v>0.00166970732744397</c:v>
                </c:pt>
                <c:pt idx="68">
                  <c:v>0.00154502394485804</c:v>
                </c:pt>
                <c:pt idx="69">
                  <c:v>0.0014291803994143</c:v>
                </c:pt>
                <c:pt idx="70">
                  <c:v>0.00132159993902827</c:v>
                </c:pt>
                <c:pt idx="71">
                  <c:v>0.0012217379341328</c:v>
                </c:pt>
                <c:pt idx="72">
                  <c:v>0.00112908073763556</c:v>
                </c:pt>
                <c:pt idx="73">
                  <c:v>0.0010431444971305</c:v>
                </c:pt>
                <c:pt idx="74">
                  <c:v>0.000963473935984487</c:v>
                </c:pt>
                <c:pt idx="75">
                  <c:v>0.000889641117492158</c:v>
                </c:pt>
                <c:pt idx="76">
                  <c:v>0.000821244204142765</c:v>
                </c:pt>
                <c:pt idx="77">
                  <c:v>0.000757906222142628</c:v>
                </c:pt>
                <c:pt idx="78">
                  <c:v>0.000699273839664571</c:v>
                </c:pt>
              </c:numCache>
            </c:numRef>
          </c:yVal>
          <c:smooth val="1"/>
        </c:ser>
        <c:axId val="591348824"/>
        <c:axId val="520771256"/>
      </c:scatterChart>
      <c:valAx>
        <c:axId val="591348824"/>
        <c:scaling>
          <c:orientation val="minMax"/>
        </c:scaling>
        <c:axPos val="b"/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0771256"/>
        <c:crosses val="autoZero"/>
        <c:crossBetween val="midCat"/>
      </c:valAx>
      <c:valAx>
        <c:axId val="5207712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913488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787400</xdr:colOff>
      <xdr:row>3</xdr:row>
      <xdr:rowOff>25400</xdr:rowOff>
    </xdr:from>
    <xdr:to>
      <xdr:col>11</xdr:col>
      <xdr:colOff>431800</xdr:colOff>
      <xdr:row>47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D82"/>
  <sheetViews>
    <sheetView tabSelected="1" topLeftCell="A7" workbookViewId="0">
      <selection activeCell="K63" sqref="K63"/>
    </sheetView>
  </sheetViews>
  <sheetFormatPr baseColWidth="10" defaultRowHeight="13"/>
  <sheetData>
    <row r="1" spans="1:4" ht="18">
      <c r="A1" s="12" t="s">
        <v>21</v>
      </c>
      <c r="B1" s="13">
        <v>5</v>
      </c>
      <c r="C1" s="2" t="s">
        <v>19</v>
      </c>
      <c r="D1" s="11">
        <f>B1/25</f>
        <v>0.2</v>
      </c>
    </row>
    <row r="3" spans="1:4" ht="16">
      <c r="A3" s="15" t="s">
        <v>22</v>
      </c>
      <c r="B3" s="15" t="s">
        <v>20</v>
      </c>
    </row>
    <row r="4" spans="1:4">
      <c r="A4" s="4">
        <v>0</v>
      </c>
      <c r="B4" s="10">
        <f>1-CHIDIST(A4,$B$1)</f>
        <v>0</v>
      </c>
    </row>
    <row r="5" spans="1:4">
      <c r="A5" s="4">
        <f t="shared" ref="A5:A36" si="0">A4+$D$1</f>
        <v>0.2</v>
      </c>
      <c r="B5" s="10">
        <f>CHIDIST(A4,$B$1)-CHIDIST(A5,$B$1)</f>
        <v>8.8613878684162817E-4</v>
      </c>
    </row>
    <row r="6" spans="1:4">
      <c r="A6" s="4">
        <f t="shared" si="0"/>
        <v>0.4</v>
      </c>
      <c r="B6" s="10">
        <f t="shared" ref="B6:B53" si="1">CHIDIST(A5,$B$1)-CHIDIST(A6,$B$1)</f>
        <v>3.7842679697481785E-3</v>
      </c>
    </row>
    <row r="7" spans="1:4">
      <c r="A7" s="4">
        <f t="shared" si="0"/>
        <v>0.60000000000000009</v>
      </c>
      <c r="B7" s="10">
        <f t="shared" si="1"/>
        <v>7.3263504433115356E-3</v>
      </c>
    </row>
    <row r="8" spans="1:4">
      <c r="A8" s="4">
        <f t="shared" si="0"/>
        <v>0.8</v>
      </c>
      <c r="B8" s="10">
        <f t="shared" si="1"/>
        <v>1.0969898943628542E-2</v>
      </c>
    </row>
    <row r="9" spans="1:4">
      <c r="A9" s="4">
        <f t="shared" si="0"/>
        <v>1</v>
      </c>
      <c r="B9" s="10">
        <f t="shared" si="1"/>
        <v>1.4467570576280342E-2</v>
      </c>
    </row>
    <row r="10" spans="1:4">
      <c r="A10" s="4">
        <f t="shared" si="0"/>
        <v>1.2</v>
      </c>
      <c r="B10" s="10">
        <f t="shared" si="1"/>
        <v>1.7688408055955507E-2</v>
      </c>
    </row>
    <row r="11" spans="1:4">
      <c r="A11" s="4">
        <f t="shared" si="0"/>
        <v>1.4</v>
      </c>
      <c r="B11" s="10">
        <f t="shared" si="1"/>
        <v>2.0564091380595895E-2</v>
      </c>
    </row>
    <row r="12" spans="1:4">
      <c r="A12" s="4">
        <f t="shared" si="0"/>
        <v>1.5999999999999999</v>
      </c>
      <c r="B12" s="10">
        <f t="shared" si="1"/>
        <v>2.3063929083213752E-2</v>
      </c>
    </row>
    <row r="13" spans="1:4">
      <c r="A13" s="4">
        <f t="shared" si="0"/>
        <v>1.7999999999999998</v>
      </c>
      <c r="B13" s="10">
        <f t="shared" si="1"/>
        <v>2.5180943495955344E-2</v>
      </c>
    </row>
    <row r="14" spans="1:4">
      <c r="A14" s="4">
        <f t="shared" si="0"/>
        <v>1.9999999999999998</v>
      </c>
      <c r="B14" s="10">
        <f t="shared" si="1"/>
        <v>2.6923362275072193E-2</v>
      </c>
    </row>
    <row r="15" spans="1:4">
      <c r="A15" s="4">
        <f t="shared" si="0"/>
        <v>2.1999999999999997</v>
      </c>
      <c r="B15" s="10">
        <f t="shared" si="1"/>
        <v>2.8309069096557282E-2</v>
      </c>
    </row>
    <row r="16" spans="1:4">
      <c r="A16" s="4">
        <f t="shared" si="0"/>
        <v>2.4</v>
      </c>
      <c r="B16" s="10">
        <f t="shared" si="1"/>
        <v>2.9361847433848287E-2</v>
      </c>
    </row>
    <row r="17" spans="1:2">
      <c r="A17" s="4">
        <f t="shared" si="0"/>
        <v>2.6</v>
      </c>
      <c r="B17" s="10">
        <f t="shared" si="1"/>
        <v>3.0108849959119111E-2</v>
      </c>
    </row>
    <row r="18" spans="1:2">
      <c r="A18" s="4">
        <f t="shared" si="0"/>
        <v>2.8000000000000003</v>
      </c>
      <c r="B18" s="10">
        <f t="shared" si="1"/>
        <v>3.0578784829885852E-2</v>
      </c>
    </row>
    <row r="19" spans="1:2">
      <c r="A19" s="4">
        <f t="shared" si="0"/>
        <v>3.0000000000000004</v>
      </c>
      <c r="B19" s="10">
        <f t="shared" si="1"/>
        <v>3.0800649255840806E-2</v>
      </c>
    </row>
    <row r="20" spans="1:2">
      <c r="A20" s="4">
        <f t="shared" si="0"/>
        <v>3.2000000000000006</v>
      </c>
      <c r="B20" s="10">
        <f t="shared" si="1"/>
        <v>3.0802930822392049E-2</v>
      </c>
    </row>
    <row r="21" spans="1:2">
      <c r="A21" s="4">
        <f t="shared" si="0"/>
        <v>3.4000000000000008</v>
      </c>
      <c r="B21" s="10">
        <f t="shared" si="1"/>
        <v>3.0612972965206264E-2</v>
      </c>
    </row>
    <row r="22" spans="1:2">
      <c r="A22" s="4">
        <f t="shared" si="0"/>
        <v>3.600000000000001</v>
      </c>
      <c r="B22" s="10">
        <f t="shared" si="1"/>
        <v>3.0256639780066319E-2</v>
      </c>
    </row>
    <row r="23" spans="1:2">
      <c r="A23" s="4">
        <f t="shared" si="0"/>
        <v>3.8000000000000012</v>
      </c>
      <c r="B23" s="10">
        <f t="shared" si="1"/>
        <v>2.9757997853575247E-2</v>
      </c>
    </row>
    <row r="24" spans="1:2">
      <c r="A24" s="4">
        <f t="shared" si="0"/>
        <v>4.0000000000000009</v>
      </c>
      <c r="B24" s="10">
        <f t="shared" si="1"/>
        <v>2.9139334948366069E-2</v>
      </c>
    </row>
    <row r="25" spans="1:2">
      <c r="A25" s="4">
        <f t="shared" si="0"/>
        <v>4.2000000000000011</v>
      </c>
      <c r="B25" s="10">
        <f t="shared" si="1"/>
        <v>2.8420988805256231E-2</v>
      </c>
    </row>
    <row r="26" spans="1:2">
      <c r="A26" s="4">
        <f t="shared" si="0"/>
        <v>4.4000000000000012</v>
      </c>
      <c r="B26" s="10">
        <f t="shared" si="1"/>
        <v>2.7621444738411216E-2</v>
      </c>
    </row>
    <row r="27" spans="1:2">
      <c r="A27" s="4">
        <f t="shared" si="0"/>
        <v>4.6000000000000014</v>
      </c>
      <c r="B27" s="10">
        <f t="shared" si="1"/>
        <v>2.6757245377392103E-2</v>
      </c>
    </row>
    <row r="28" spans="1:2">
      <c r="A28" s="4">
        <f t="shared" si="0"/>
        <v>4.8000000000000016</v>
      </c>
      <c r="B28" s="10">
        <f t="shared" si="1"/>
        <v>2.5843299122525254E-2</v>
      </c>
    </row>
    <row r="29" spans="1:2">
      <c r="A29" s="4">
        <f t="shared" si="0"/>
        <v>5.0000000000000018</v>
      </c>
      <c r="B29" s="10">
        <f t="shared" si="1"/>
        <v>2.4892751865520146E-2</v>
      </c>
    </row>
    <row r="30" spans="1:2">
      <c r="A30" s="4">
        <f t="shared" si="0"/>
        <v>5.200000000000002</v>
      </c>
      <c r="B30" s="10">
        <f t="shared" si="1"/>
        <v>2.3917309254870733E-2</v>
      </c>
    </row>
    <row r="31" spans="1:2">
      <c r="A31" s="4">
        <f t="shared" si="0"/>
        <v>5.4000000000000021</v>
      </c>
      <c r="B31" s="10">
        <f t="shared" si="1"/>
        <v>2.2927031485957095E-2</v>
      </c>
    </row>
    <row r="32" spans="1:2">
      <c r="A32" s="4">
        <f t="shared" si="0"/>
        <v>5.6000000000000023</v>
      </c>
      <c r="B32" s="10">
        <f t="shared" si="1"/>
        <v>2.1930807789660944E-2</v>
      </c>
    </row>
    <row r="33" spans="1:2">
      <c r="A33" s="4">
        <f t="shared" si="0"/>
        <v>5.8000000000000025</v>
      </c>
      <c r="B33" s="10">
        <f t="shared" si="1"/>
        <v>2.0936259086687281E-2</v>
      </c>
    </row>
    <row r="34" spans="1:2">
      <c r="A34" s="4">
        <f t="shared" si="0"/>
        <v>6.0000000000000027</v>
      </c>
      <c r="B34" s="10">
        <f t="shared" si="1"/>
        <v>1.994987845984636E-2</v>
      </c>
    </row>
    <row r="35" spans="1:2">
      <c r="A35" s="4">
        <f t="shared" si="0"/>
        <v>6.2000000000000028</v>
      </c>
      <c r="B35" s="10">
        <f t="shared" si="1"/>
        <v>1.8977242500051617E-2</v>
      </c>
    </row>
    <row r="36" spans="1:2">
      <c r="A36" s="4">
        <f t="shared" si="0"/>
        <v>6.400000000000003</v>
      </c>
      <c r="B36" s="10">
        <f t="shared" si="1"/>
        <v>1.8022889839305056E-2</v>
      </c>
    </row>
    <row r="37" spans="1:2">
      <c r="A37" s="4">
        <f t="shared" ref="A37:A68" si="2">A36+$D$1</f>
        <v>6.6000000000000032</v>
      </c>
      <c r="B37" s="10">
        <f t="shared" si="1"/>
        <v>1.7090652117213945E-2</v>
      </c>
    </row>
    <row r="38" spans="1:2">
      <c r="A38" s="4">
        <f t="shared" si="2"/>
        <v>6.8000000000000034</v>
      </c>
      <c r="B38" s="10">
        <f t="shared" si="1"/>
        <v>1.6183615912155391E-2</v>
      </c>
    </row>
    <row r="39" spans="1:2">
      <c r="A39" s="4">
        <f t="shared" si="2"/>
        <v>7.0000000000000036</v>
      </c>
      <c r="B39" s="10">
        <f t="shared" si="1"/>
        <v>1.5304231825320397E-2</v>
      </c>
    </row>
    <row r="40" spans="1:2">
      <c r="A40" s="4">
        <f t="shared" si="2"/>
        <v>7.2000000000000037</v>
      </c>
      <c r="B40" s="10">
        <f t="shared" si="1"/>
        <v>1.4454389742184132E-2</v>
      </c>
    </row>
    <row r="41" spans="1:2">
      <c r="A41" s="4">
        <f t="shared" si="2"/>
        <v>7.4000000000000039</v>
      </c>
      <c r="B41" s="10">
        <f t="shared" si="1"/>
        <v>1.3635487745068953E-2</v>
      </c>
    </row>
    <row r="42" spans="1:2">
      <c r="A42" s="4">
        <f t="shared" si="2"/>
        <v>7.6000000000000041</v>
      </c>
      <c r="B42" s="10">
        <f t="shared" si="1"/>
        <v>1.2848485881941735E-2</v>
      </c>
    </row>
    <row r="43" spans="1:2">
      <c r="A43" s="4">
        <f t="shared" si="2"/>
        <v>7.8000000000000043</v>
      </c>
      <c r="B43" s="10">
        <f t="shared" si="1"/>
        <v>1.209401033380314E-2</v>
      </c>
    </row>
    <row r="44" spans="1:2">
      <c r="A44" s="4">
        <f t="shared" si="2"/>
        <v>8.0000000000000036</v>
      </c>
      <c r="B44" s="10">
        <f t="shared" si="1"/>
        <v>1.1372305813210887E-2</v>
      </c>
    </row>
    <row r="45" spans="1:2">
      <c r="A45" s="4">
        <f t="shared" si="2"/>
        <v>8.2000000000000028</v>
      </c>
      <c r="B45" s="10">
        <f t="shared" si="1"/>
        <v>1.0683386182444105E-2</v>
      </c>
    </row>
    <row r="46" spans="1:2">
      <c r="A46" s="4">
        <f t="shared" si="2"/>
        <v>8.4000000000000021</v>
      </c>
      <c r="B46" s="10">
        <f t="shared" si="1"/>
        <v>1.0027020754635824E-2</v>
      </c>
    </row>
    <row r="47" spans="1:2">
      <c r="A47" s="4">
        <f t="shared" si="2"/>
        <v>8.6000000000000014</v>
      </c>
      <c r="B47" s="10">
        <f t="shared" si="1"/>
        <v>9.4027830943103352E-3</v>
      </c>
    </row>
    <row r="48" spans="1:2">
      <c r="A48" s="4">
        <f t="shared" si="2"/>
        <v>8.8000000000000007</v>
      </c>
      <c r="B48" s="10">
        <f t="shared" si="1"/>
        <v>8.8100839632133943E-3</v>
      </c>
    </row>
    <row r="49" spans="1:2">
      <c r="A49" s="4">
        <f t="shared" si="2"/>
        <v>9</v>
      </c>
      <c r="B49" s="10">
        <f t="shared" si="1"/>
        <v>8.2482005105812689E-3</v>
      </c>
    </row>
    <row r="50" spans="1:2">
      <c r="A50" s="4">
        <f t="shared" si="2"/>
        <v>9.1999999999999993</v>
      </c>
      <c r="B50" s="10">
        <f t="shared" si="1"/>
        <v>7.716302033949976E-3</v>
      </c>
    </row>
    <row r="51" spans="1:2">
      <c r="A51" s="4">
        <f t="shared" si="2"/>
        <v>9.3999999999999986</v>
      </c>
      <c r="B51" s="10">
        <f t="shared" si="1"/>
        <v>7.2134726202397054E-3</v>
      </c>
    </row>
    <row r="52" spans="1:2">
      <c r="A52" s="4">
        <f t="shared" si="2"/>
        <v>9.5999999999999979</v>
      </c>
      <c r="B52" s="10">
        <f t="shared" si="1"/>
        <v>6.7387309590219435E-3</v>
      </c>
    </row>
    <row r="53" spans="1:2">
      <c r="A53" s="4">
        <f t="shared" si="2"/>
        <v>9.7999999999999972</v>
      </c>
      <c r="B53" s="10">
        <f t="shared" si="1"/>
        <v>6.291047601233779E-3</v>
      </c>
    </row>
    <row r="54" spans="1:2">
      <c r="A54" s="4">
        <f t="shared" si="2"/>
        <v>9.9999999999999964</v>
      </c>
      <c r="B54" s="10">
        <f>CHIDIST(A53,$B$1)-CHIDIST(A54,$B$1)</f>
        <v>5.8693599177130767E-3</v>
      </c>
    </row>
    <row r="55" spans="1:2">
      <c r="A55" s="4">
        <f t="shared" si="2"/>
        <v>10.199999999999996</v>
      </c>
      <c r="B55" s="10">
        <f t="shared" ref="B55:B82" si="3">CHIDIST(A54,$B$1)-CHIDIST(A55,$B$1)</f>
        <v>5.4725849931352988E-3</v>
      </c>
    </row>
    <row r="56" spans="1:2">
      <c r="A56" s="4">
        <f t="shared" si="2"/>
        <v>10.399999999999995</v>
      </c>
      <c r="B56" s="10">
        <f t="shared" si="3"/>
        <v>5.0996286039622918E-3</v>
      </c>
    </row>
    <row r="57" spans="1:2">
      <c r="A57" s="4">
        <f t="shared" si="2"/>
        <v>10.599999999999994</v>
      </c>
      <c r="B57" s="10">
        <f t="shared" si="3"/>
        <v>4.7494053583971158E-3</v>
      </c>
    </row>
    <row r="58" spans="1:2">
      <c r="A58" s="4">
        <f t="shared" si="2"/>
        <v>10.799999999999994</v>
      </c>
      <c r="B58" s="10">
        <f t="shared" si="3"/>
        <v>4.4208242716274118E-3</v>
      </c>
    </row>
    <row r="59" spans="1:2">
      <c r="A59" s="4">
        <f t="shared" si="2"/>
        <v>10.999999999999993</v>
      </c>
      <c r="B59" s="10">
        <f t="shared" si="3"/>
        <v>4.1128187282168729E-3</v>
      </c>
    </row>
    <row r="60" spans="1:2">
      <c r="A60" s="4">
        <f t="shared" si="2"/>
        <v>11.199999999999992</v>
      </c>
      <c r="B60" s="10">
        <f t="shared" si="3"/>
        <v>3.8243397607340482E-3</v>
      </c>
    </row>
    <row r="61" spans="1:2">
      <c r="A61" s="4">
        <f t="shared" si="2"/>
        <v>11.399999999999991</v>
      </c>
      <c r="B61" s="10">
        <f t="shared" si="3"/>
        <v>3.5543630914066648E-3</v>
      </c>
    </row>
    <row r="62" spans="1:2">
      <c r="A62" s="4">
        <f t="shared" si="2"/>
        <v>11.599999999999991</v>
      </c>
      <c r="B62" s="10">
        <f t="shared" si="3"/>
        <v>3.3018927211206361E-3</v>
      </c>
    </row>
    <row r="63" spans="1:2">
      <c r="A63" s="4">
        <f t="shared" si="2"/>
        <v>11.79999999999999</v>
      </c>
      <c r="B63" s="10">
        <f t="shared" si="3"/>
        <v>3.0659637433591985E-3</v>
      </c>
    </row>
    <row r="64" spans="1:2">
      <c r="A64" s="4">
        <f t="shared" si="2"/>
        <v>11.999999999999989</v>
      </c>
      <c r="B64" s="10">
        <f t="shared" si="3"/>
        <v>2.8456444834253983E-3</v>
      </c>
    </row>
    <row r="65" spans="1:2">
      <c r="A65" s="4">
        <f t="shared" si="2"/>
        <v>12.199999999999989</v>
      </c>
      <c r="B65" s="10">
        <f t="shared" si="3"/>
        <v>2.6400380528993073E-3</v>
      </c>
    </row>
    <row r="66" spans="1:2">
      <c r="A66" s="4">
        <f t="shared" si="2"/>
        <v>12.399999999999988</v>
      </c>
      <c r="B66" s="10">
        <f t="shared" si="3"/>
        <v>2.4482833997590929E-3</v>
      </c>
    </row>
    <row r="67" spans="1:2">
      <c r="A67" s="4">
        <f t="shared" si="2"/>
        <v>12.599999999999987</v>
      </c>
      <c r="B67" s="10">
        <f t="shared" si="3"/>
        <v>2.2695559258937015E-3</v>
      </c>
    </row>
    <row r="68" spans="1:2">
      <c r="A68" s="4">
        <f t="shared" si="2"/>
        <v>12.799999999999986</v>
      </c>
      <c r="B68" s="10">
        <f t="shared" si="3"/>
        <v>2.103067735802544E-3</v>
      </c>
    </row>
    <row r="69" spans="1:2">
      <c r="A69" s="4">
        <f t="shared" ref="A69:A82" si="4">A68+$D$1</f>
        <v>12.999999999999986</v>
      </c>
      <c r="B69" s="10">
        <f t="shared" si="3"/>
        <v>1.9480675730757305E-3</v>
      </c>
    </row>
    <row r="70" spans="1:2">
      <c r="A70" s="4">
        <f t="shared" si="4"/>
        <v>13.199999999999985</v>
      </c>
      <c r="B70" s="10">
        <f t="shared" si="3"/>
        <v>1.8038404947139861E-3</v>
      </c>
    </row>
    <row r="71" spans="1:2">
      <c r="A71" s="4">
        <f t="shared" si="4"/>
        <v>13.399999999999984</v>
      </c>
      <c r="B71" s="10">
        <f t="shared" si="3"/>
        <v>1.6697073274439742E-3</v>
      </c>
    </row>
    <row r="72" spans="1:2">
      <c r="A72" s="4">
        <f t="shared" si="4"/>
        <v>13.599999999999984</v>
      </c>
      <c r="B72" s="10">
        <f t="shared" si="3"/>
        <v>1.5450239448580386E-3</v>
      </c>
    </row>
    <row r="73" spans="1:2">
      <c r="A73" s="4">
        <f t="shared" si="4"/>
        <v>13.799999999999983</v>
      </c>
      <c r="B73" s="10">
        <f t="shared" si="3"/>
        <v>1.4291803994143024E-3</v>
      </c>
    </row>
    <row r="74" spans="1:2">
      <c r="A74" s="4">
        <f t="shared" si="4"/>
        <v>13.999999999999982</v>
      </c>
      <c r="B74" s="10">
        <f t="shared" si="3"/>
        <v>1.321599939028275E-3</v>
      </c>
    </row>
    <row r="75" spans="1:2">
      <c r="A75" s="4">
        <f t="shared" si="4"/>
        <v>14.199999999999982</v>
      </c>
      <c r="B75" s="10">
        <f t="shared" si="3"/>
        <v>1.2217379341328011E-3</v>
      </c>
    </row>
    <row r="76" spans="1:2">
      <c r="A76" s="4">
        <f t="shared" si="4"/>
        <v>14.399999999999981</v>
      </c>
      <c r="B76" s="10">
        <f t="shared" si="3"/>
        <v>1.1290807376355613E-3</v>
      </c>
    </row>
    <row r="77" spans="1:2">
      <c r="A77" s="4">
        <f t="shared" si="4"/>
        <v>14.59999999999998</v>
      </c>
      <c r="B77" s="10">
        <f t="shared" si="3"/>
        <v>1.0431444971304958E-3</v>
      </c>
    </row>
    <row r="78" spans="1:2">
      <c r="A78" s="4">
        <f t="shared" si="4"/>
        <v>14.799999999999979</v>
      </c>
      <c r="B78" s="10">
        <f t="shared" si="3"/>
        <v>9.6347393598448725E-4</v>
      </c>
    </row>
    <row r="79" spans="1:2">
      <c r="A79" s="4">
        <f t="shared" si="4"/>
        <v>14.999999999999979</v>
      </c>
      <c r="B79" s="10">
        <f t="shared" si="3"/>
        <v>8.8964111749215841E-4</v>
      </c>
    </row>
    <row r="80" spans="1:2">
      <c r="A80" s="4">
        <f t="shared" si="4"/>
        <v>15.199999999999978</v>
      </c>
      <c r="B80" s="10">
        <f t="shared" si="3"/>
        <v>8.2124420414276568E-4</v>
      </c>
    </row>
    <row r="81" spans="1:2">
      <c r="A81" s="4">
        <f t="shared" si="4"/>
        <v>15.399999999999977</v>
      </c>
      <c r="B81" s="10">
        <f t="shared" si="3"/>
        <v>7.5790622214262811E-4</v>
      </c>
    </row>
    <row r="82" spans="1:2">
      <c r="A82" s="4">
        <f t="shared" si="4"/>
        <v>15.599999999999977</v>
      </c>
      <c r="B82" s="10">
        <f t="shared" si="3"/>
        <v>6.9927383966457077E-4</v>
      </c>
    </row>
  </sheetData>
  <sheetCalcPr fullCalcOnLoad="1"/>
  <phoneticPr fontId="1" type="noConversion"/>
  <pageMargins left="0.75" right="0.75" top="1" bottom="1" header="0.5" footer="0.5"/>
  <pageSetup paperSize="0" scale="72"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6"/>
  <sheetViews>
    <sheetView workbookViewId="0">
      <selection activeCell="E19" sqref="E19"/>
    </sheetView>
  </sheetViews>
  <sheetFormatPr baseColWidth="10" defaultRowHeight="13"/>
  <cols>
    <col min="1" max="1" width="15.28515625" customWidth="1"/>
    <col min="2" max="5" width="9.42578125" customWidth="1"/>
    <col min="6" max="6" width="7.28515625" customWidth="1"/>
    <col min="7" max="10" width="9.42578125" customWidth="1"/>
  </cols>
  <sheetData>
    <row r="1" spans="1:6" ht="16">
      <c r="A1" s="14" t="s">
        <v>25</v>
      </c>
      <c r="B1" s="16">
        <v>60</v>
      </c>
    </row>
    <row r="3" spans="1:6">
      <c r="B3" s="17"/>
      <c r="C3" s="17"/>
      <c r="D3" s="1"/>
      <c r="E3" s="1"/>
    </row>
    <row r="4" spans="1:6">
      <c r="A4" s="2" t="s">
        <v>26</v>
      </c>
      <c r="B4" s="3" t="s">
        <v>11</v>
      </c>
      <c r="C4" s="3" t="s">
        <v>9</v>
      </c>
      <c r="D4" s="3" t="s">
        <v>10</v>
      </c>
      <c r="E4" s="3" t="s">
        <v>14</v>
      </c>
      <c r="F4" s="3" t="s">
        <v>15</v>
      </c>
    </row>
    <row r="5" spans="1:6">
      <c r="A5" s="2">
        <v>1</v>
      </c>
      <c r="B5" s="6">
        <f t="shared" ref="B5:B10" si="0">1/6</f>
        <v>0.16666666666666666</v>
      </c>
      <c r="C5" s="7">
        <f t="shared" ref="C5:C10" si="1">B5*$B$1</f>
        <v>10</v>
      </c>
      <c r="D5" s="1">
        <v>12</v>
      </c>
      <c r="E5" s="8">
        <f t="shared" ref="E5:E10" si="2">C5-D5</f>
        <v>-2</v>
      </c>
      <c r="F5" s="8">
        <f t="shared" ref="F5:F10" si="3">(E5^2)/C5</f>
        <v>0.4</v>
      </c>
    </row>
    <row r="6" spans="1:6">
      <c r="A6" s="2">
        <v>2</v>
      </c>
      <c r="B6" s="6">
        <f t="shared" si="0"/>
        <v>0.16666666666666666</v>
      </c>
      <c r="C6" s="7">
        <f t="shared" si="1"/>
        <v>10</v>
      </c>
      <c r="D6" s="1">
        <v>3</v>
      </c>
      <c r="E6" s="8">
        <f t="shared" si="2"/>
        <v>7</v>
      </c>
      <c r="F6" s="8">
        <f t="shared" si="3"/>
        <v>4.9000000000000004</v>
      </c>
    </row>
    <row r="7" spans="1:6">
      <c r="A7" s="2">
        <v>3</v>
      </c>
      <c r="B7" s="6">
        <f t="shared" si="0"/>
        <v>0.16666666666666666</v>
      </c>
      <c r="C7" s="7">
        <f t="shared" si="1"/>
        <v>10</v>
      </c>
      <c r="D7" s="1">
        <v>2</v>
      </c>
      <c r="E7" s="8">
        <f t="shared" si="2"/>
        <v>8</v>
      </c>
      <c r="F7" s="8">
        <f t="shared" si="3"/>
        <v>6.4</v>
      </c>
    </row>
    <row r="8" spans="1:6">
      <c r="A8" s="2">
        <v>4</v>
      </c>
      <c r="B8" s="6">
        <f t="shared" si="0"/>
        <v>0.16666666666666666</v>
      </c>
      <c r="C8" s="7">
        <f t="shared" si="1"/>
        <v>10</v>
      </c>
      <c r="D8" s="1">
        <v>6</v>
      </c>
      <c r="E8" s="8">
        <f t="shared" si="2"/>
        <v>4</v>
      </c>
      <c r="F8" s="8">
        <f t="shared" si="3"/>
        <v>1.6</v>
      </c>
    </row>
    <row r="9" spans="1:6">
      <c r="A9" s="2">
        <v>5</v>
      </c>
      <c r="B9" s="6">
        <f t="shared" si="0"/>
        <v>0.16666666666666666</v>
      </c>
      <c r="C9" s="7">
        <f t="shared" si="1"/>
        <v>10</v>
      </c>
      <c r="D9" s="1">
        <v>9</v>
      </c>
      <c r="E9" s="8">
        <f t="shared" si="2"/>
        <v>1</v>
      </c>
      <c r="F9" s="8">
        <f t="shared" si="3"/>
        <v>0.1</v>
      </c>
    </row>
    <row r="10" spans="1:6">
      <c r="A10" s="2">
        <v>6</v>
      </c>
      <c r="B10" s="6">
        <f t="shared" si="0"/>
        <v>0.16666666666666666</v>
      </c>
      <c r="C10" s="7">
        <f t="shared" si="1"/>
        <v>10</v>
      </c>
      <c r="D10" s="1">
        <f>$B$1-SUM(D5:D9)</f>
        <v>28</v>
      </c>
      <c r="E10" s="8">
        <f t="shared" si="2"/>
        <v>-18</v>
      </c>
      <c r="F10" s="8">
        <f t="shared" si="3"/>
        <v>32.4</v>
      </c>
    </row>
    <row r="11" spans="1:6">
      <c r="A11" s="1"/>
      <c r="B11" s="1"/>
    </row>
    <row r="12" spans="1:6">
      <c r="A12" s="2" t="s">
        <v>17</v>
      </c>
      <c r="B12" s="1">
        <f>COUNT(A5:A10)-1</f>
        <v>5</v>
      </c>
      <c r="C12" t="s">
        <v>16</v>
      </c>
      <c r="E12" s="9">
        <f>SUM(F5:F10)</f>
        <v>45.8</v>
      </c>
    </row>
    <row r="13" spans="1:6">
      <c r="A13" s="1" t="s">
        <v>18</v>
      </c>
      <c r="B13" s="1">
        <f>B12</f>
        <v>5</v>
      </c>
      <c r="C13" t="s">
        <v>16</v>
      </c>
      <c r="E13">
        <f>CHIINV(0.05,B13)</f>
        <v>11.070497754622684</v>
      </c>
    </row>
    <row r="14" spans="1:6">
      <c r="A14" s="1"/>
      <c r="B14" s="1"/>
    </row>
    <row r="15" spans="1:6">
      <c r="A15" s="1"/>
      <c r="B15" s="1"/>
    </row>
    <row r="16" spans="1:6">
      <c r="A16" s="1"/>
      <c r="B16" s="1"/>
    </row>
  </sheetData>
  <sheetCalcPr fullCalcOnLoad="1"/>
  <mergeCells count="1">
    <mergeCell ref="B3:C3"/>
  </mergeCells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9"/>
  <sheetViews>
    <sheetView workbookViewId="0">
      <selection activeCell="F20" sqref="F20"/>
    </sheetView>
  </sheetViews>
  <sheetFormatPr baseColWidth="10" defaultRowHeight="13"/>
  <cols>
    <col min="1" max="1" width="15.28515625" customWidth="1"/>
    <col min="2" max="5" width="9.42578125" customWidth="1"/>
    <col min="6" max="6" width="7.28515625" customWidth="1"/>
    <col min="7" max="10" width="9.42578125" customWidth="1"/>
  </cols>
  <sheetData>
    <row r="1" spans="1:10" ht="16">
      <c r="A1" s="14" t="s">
        <v>23</v>
      </c>
      <c r="B1" s="16">
        <v>100</v>
      </c>
    </row>
    <row r="2" spans="1:10" ht="16">
      <c r="A2" s="14" t="s">
        <v>24</v>
      </c>
      <c r="B2" s="16">
        <v>15</v>
      </c>
    </row>
    <row r="3" spans="1:10" ht="16">
      <c r="A3" s="14"/>
      <c r="B3" s="16"/>
    </row>
    <row r="4" spans="1:10" ht="16">
      <c r="A4" s="14" t="s">
        <v>25</v>
      </c>
      <c r="B4" s="16">
        <v>100</v>
      </c>
    </row>
    <row r="6" spans="1:10">
      <c r="B6" s="17" t="s">
        <v>2</v>
      </c>
      <c r="C6" s="17"/>
      <c r="D6" s="1"/>
      <c r="E6" s="1"/>
    </row>
    <row r="7" spans="1:10">
      <c r="B7" s="3" t="s">
        <v>0</v>
      </c>
      <c r="C7" s="3" t="s">
        <v>1</v>
      </c>
      <c r="D7" s="3" t="s">
        <v>12</v>
      </c>
      <c r="E7" s="3" t="s">
        <v>13</v>
      </c>
      <c r="F7" s="3" t="s">
        <v>11</v>
      </c>
      <c r="G7" s="3" t="s">
        <v>9</v>
      </c>
      <c r="H7" s="3" t="s">
        <v>10</v>
      </c>
      <c r="I7" s="3" t="s">
        <v>14</v>
      </c>
      <c r="J7" s="3" t="s">
        <v>15</v>
      </c>
    </row>
    <row r="8" spans="1:10">
      <c r="A8" s="2" t="s">
        <v>3</v>
      </c>
      <c r="B8" s="1">
        <v>0</v>
      </c>
      <c r="C8">
        <v>70</v>
      </c>
      <c r="D8" s="5">
        <f>(B8-$B$1)/$B$2</f>
        <v>-6.666666666666667</v>
      </c>
      <c r="E8" s="5">
        <f t="shared" ref="E8:E13" si="0">(C8-$B$1)/$B$2</f>
        <v>-2</v>
      </c>
      <c r="F8" s="6">
        <f t="shared" ref="F8:F13" si="1">NORMSDIST(E8)-NORMSDIST(D8)</f>
        <v>2.2750131935095393E-2</v>
      </c>
      <c r="G8" s="7">
        <f t="shared" ref="G8:G13" si="2">F8*$B$4</f>
        <v>2.2750131935095395</v>
      </c>
      <c r="H8" s="1">
        <v>0</v>
      </c>
      <c r="I8" s="8">
        <f t="shared" ref="I8:I13" si="3">G8-H8</f>
        <v>2.2750131935095395</v>
      </c>
      <c r="J8" s="8">
        <f t="shared" ref="J8:J13" si="4">(I8^2)/G8</f>
        <v>2.2750131935095395</v>
      </c>
    </row>
    <row r="9" spans="1:10">
      <c r="A9" s="2" t="s">
        <v>5</v>
      </c>
      <c r="B9" s="1">
        <f>C8</f>
        <v>70</v>
      </c>
      <c r="C9">
        <f>B9+15</f>
        <v>85</v>
      </c>
      <c r="D9" s="5">
        <f t="shared" ref="D9:D13" si="5">(B9-$B$1)/$B$2</f>
        <v>-2</v>
      </c>
      <c r="E9" s="5">
        <f t="shared" si="0"/>
        <v>-1</v>
      </c>
      <c r="F9" s="6">
        <f t="shared" si="1"/>
        <v>0.13590512198327775</v>
      </c>
      <c r="G9" s="7">
        <f t="shared" si="2"/>
        <v>13.590512198327776</v>
      </c>
      <c r="H9" s="1">
        <v>4</v>
      </c>
      <c r="I9" s="8">
        <f t="shared" si="3"/>
        <v>9.5905121983277759</v>
      </c>
      <c r="J9" s="8">
        <f t="shared" si="4"/>
        <v>6.767804103629822</v>
      </c>
    </row>
    <row r="10" spans="1:10">
      <c r="A10" s="2" t="s">
        <v>4</v>
      </c>
      <c r="B10" s="1">
        <f>C9</f>
        <v>85</v>
      </c>
      <c r="C10">
        <f>B10+15</f>
        <v>100</v>
      </c>
      <c r="D10" s="5">
        <f t="shared" si="5"/>
        <v>-1</v>
      </c>
      <c r="E10" s="5">
        <f t="shared" si="0"/>
        <v>0</v>
      </c>
      <c r="F10" s="6">
        <f t="shared" si="1"/>
        <v>0.34134474606854293</v>
      </c>
      <c r="G10" s="7">
        <f t="shared" si="2"/>
        <v>34.13447460685429</v>
      </c>
      <c r="H10" s="1">
        <v>46</v>
      </c>
      <c r="I10" s="8">
        <f t="shared" si="3"/>
        <v>-11.86552539314571</v>
      </c>
      <c r="J10" s="8">
        <f t="shared" si="4"/>
        <v>4.1245894210164442</v>
      </c>
    </row>
    <row r="11" spans="1:10">
      <c r="A11" s="2" t="s">
        <v>6</v>
      </c>
      <c r="B11" s="1">
        <f>C10</f>
        <v>100</v>
      </c>
      <c r="C11">
        <f>B11+15</f>
        <v>115</v>
      </c>
      <c r="D11" s="5">
        <f t="shared" si="5"/>
        <v>0</v>
      </c>
      <c r="E11" s="5">
        <f t="shared" si="0"/>
        <v>1</v>
      </c>
      <c r="F11" s="6">
        <f t="shared" si="1"/>
        <v>0.34134474606854293</v>
      </c>
      <c r="G11" s="7">
        <f t="shared" si="2"/>
        <v>34.13447460685429</v>
      </c>
      <c r="H11" s="1">
        <v>24</v>
      </c>
      <c r="I11" s="8">
        <f t="shared" si="3"/>
        <v>10.13447460685429</v>
      </c>
      <c r="J11" s="8">
        <f t="shared" si="4"/>
        <v>3.00891039747688</v>
      </c>
    </row>
    <row r="12" spans="1:10">
      <c r="A12" s="2" t="s">
        <v>7</v>
      </c>
      <c r="B12" s="1">
        <f>C11</f>
        <v>115</v>
      </c>
      <c r="C12">
        <f>B12+15</f>
        <v>130</v>
      </c>
      <c r="D12" s="5">
        <f t="shared" si="5"/>
        <v>1</v>
      </c>
      <c r="E12" s="5">
        <f t="shared" si="0"/>
        <v>2</v>
      </c>
      <c r="F12" s="6">
        <f t="shared" si="1"/>
        <v>0.13590512198327775</v>
      </c>
      <c r="G12" s="7">
        <f t="shared" si="2"/>
        <v>13.590512198327776</v>
      </c>
      <c r="H12" s="1">
        <v>20</v>
      </c>
      <c r="I12" s="8">
        <f t="shared" si="3"/>
        <v>-6.4094878016722241</v>
      </c>
      <c r="J12" s="8">
        <f t="shared" si="4"/>
        <v>3.0228098308789169</v>
      </c>
    </row>
    <row r="13" spans="1:10">
      <c r="A13" s="2" t="s">
        <v>8</v>
      </c>
      <c r="B13" s="1">
        <f>C12</f>
        <v>130</v>
      </c>
      <c r="C13">
        <v>200</v>
      </c>
      <c r="D13" s="5">
        <f t="shared" si="5"/>
        <v>2</v>
      </c>
      <c r="E13" s="5">
        <f t="shared" si="0"/>
        <v>6.666666666666667</v>
      </c>
      <c r="F13" s="6">
        <f t="shared" si="1"/>
        <v>2.2750131935095341E-2</v>
      </c>
      <c r="G13" s="7">
        <f t="shared" si="2"/>
        <v>2.2750131935095341</v>
      </c>
      <c r="H13" s="1">
        <f>$B$4-SUM(H8:H12)</f>
        <v>6</v>
      </c>
      <c r="I13" s="8">
        <f t="shared" si="3"/>
        <v>-3.7249868064904659</v>
      </c>
      <c r="J13" s="8">
        <f t="shared" si="4"/>
        <v>6.0990972483649859</v>
      </c>
    </row>
    <row r="14" spans="1:10">
      <c r="A14" s="1"/>
      <c r="B14" s="1"/>
    </row>
    <row r="15" spans="1:10">
      <c r="A15" s="2" t="s">
        <v>17</v>
      </c>
      <c r="B15" s="1">
        <f>COUNT(B8:B13)-1</f>
        <v>5</v>
      </c>
      <c r="C15" t="s">
        <v>16</v>
      </c>
      <c r="E15" s="9">
        <f>SUM(J8:J13)</f>
        <v>25.298224194876589</v>
      </c>
    </row>
    <row r="16" spans="1:10">
      <c r="A16" s="1" t="s">
        <v>18</v>
      </c>
      <c r="B16" s="1">
        <f>B15</f>
        <v>5</v>
      </c>
      <c r="C16" t="s">
        <v>16</v>
      </c>
      <c r="E16">
        <f>CHIINV(0.05,B16)</f>
        <v>11.070497754622684</v>
      </c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</sheetData>
  <sheetCalcPr fullCalcOnLoad="1"/>
  <mergeCells count="1">
    <mergeCell ref="B6:C6"/>
  </mergeCells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Chi-Sq distr</vt:lpstr>
      <vt:lpstr>Example 1</vt:lpstr>
      <vt:lpstr>Example 2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cp:lastPrinted>2009-06-01T22:16:57Z</cp:lastPrinted>
  <dcterms:created xsi:type="dcterms:W3CDTF">2009-06-01T21:30:40Z</dcterms:created>
  <dcterms:modified xsi:type="dcterms:W3CDTF">2013-03-18T15:05:26Z</dcterms:modified>
</cp:coreProperties>
</file>