
<file path=[Content_Types].xml><?xml version="1.0" encoding="utf-8"?>
<Types xmlns="http://schemas.openxmlformats.org/package/2006/content-types"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hart3.xml" ContentType="application/vnd.openxmlformats-officedocument.drawingml.chart+xml"/>
  <Override PartName="/xl/sharedStrings.xml" ContentType="application/vnd.openxmlformats-officedocument.spreadsheetml.sharedString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theme/theme1.xml" ContentType="application/vnd.openxmlformats-officedocument.theme+xml"/>
  <Default Extension="rels" ContentType="application/vnd.openxmlformats-package.relationships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charts/chart2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0" yWindow="0" windowWidth="30120" windowHeight="21320" tabRatio="796"/>
  </bookViews>
  <sheets>
    <sheet name="PC-Useless.Perfect" sheetId="23" r:id="rId1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E35" i="23"/>
  <c r="D35"/>
  <c r="C35"/>
  <c r="B35"/>
  <c r="E34"/>
  <c r="D34"/>
  <c r="C34"/>
  <c r="B34"/>
  <c r="E33"/>
  <c r="D33"/>
  <c r="C33"/>
  <c r="B33"/>
  <c r="E32"/>
  <c r="D32"/>
  <c r="C32"/>
  <c r="B32"/>
  <c r="E31"/>
  <c r="D31"/>
  <c r="C31"/>
  <c r="B31"/>
  <c r="E37"/>
  <c r="B37"/>
  <c r="C37"/>
  <c r="D37"/>
  <c r="C41"/>
  <c r="B36"/>
  <c r="C36"/>
  <c r="D36"/>
  <c r="E36"/>
  <c r="F36"/>
  <c r="F37"/>
  <c r="C40"/>
  <c r="D41"/>
  <c r="D42"/>
  <c r="C43"/>
  <c r="B43"/>
  <c r="E43"/>
  <c r="B44"/>
  <c r="B40"/>
  <c r="B42"/>
  <c r="G42"/>
  <c r="C42"/>
  <c r="E42"/>
  <c r="F42"/>
  <c r="G41"/>
  <c r="E41"/>
  <c r="F41"/>
  <c r="G26"/>
  <c r="E8"/>
  <c r="E9"/>
  <c r="E10"/>
  <c r="E11"/>
  <c r="E12"/>
  <c r="E14"/>
  <c r="B8"/>
  <c r="B9"/>
  <c r="B10"/>
  <c r="B11"/>
  <c r="B12"/>
  <c r="B14"/>
  <c r="C8"/>
  <c r="C9"/>
  <c r="C10"/>
  <c r="C11"/>
  <c r="C12"/>
  <c r="C14"/>
  <c r="D8"/>
  <c r="D9"/>
  <c r="D10"/>
  <c r="D11"/>
  <c r="D12"/>
  <c r="D14"/>
  <c r="C18"/>
  <c r="B13"/>
  <c r="C13"/>
  <c r="D13"/>
  <c r="E13"/>
  <c r="F13"/>
  <c r="F14"/>
  <c r="C17"/>
  <c r="D18"/>
  <c r="D19"/>
  <c r="C20"/>
  <c r="B20"/>
  <c r="E20"/>
  <c r="B21"/>
  <c r="B17"/>
  <c r="B19"/>
  <c r="G19"/>
  <c r="G18"/>
  <c r="C19"/>
  <c r="E19"/>
  <c r="F19"/>
  <c r="E18"/>
  <c r="F18"/>
  <c r="G3"/>
</calcChain>
</file>

<file path=xl/sharedStrings.xml><?xml version="1.0" encoding="utf-8"?>
<sst xmlns="http://schemas.openxmlformats.org/spreadsheetml/2006/main" count="52" uniqueCount="27">
  <si>
    <t>MS</t>
    <phoneticPr fontId="1" type="noConversion"/>
  </si>
  <si>
    <t>Obt F</t>
    <phoneticPr fontId="1" type="noConversion"/>
  </si>
  <si>
    <t>Crit F</t>
    <phoneticPr fontId="1" type="noConversion"/>
  </si>
  <si>
    <t>Between</t>
    <phoneticPr fontId="1" type="noConversion"/>
  </si>
  <si>
    <t>Hyp</t>
    <phoneticPr fontId="1" type="noConversion"/>
  </si>
  <si>
    <t>Resid</t>
    <phoneticPr fontId="1" type="noConversion"/>
  </si>
  <si>
    <t>Within</t>
    <phoneticPr fontId="1" type="noConversion"/>
  </si>
  <si>
    <t xml:space="preserve">95% CI = </t>
    <phoneticPr fontId="1" type="noConversion"/>
  </si>
  <si>
    <t>Inpt. Var values:</t>
    <phoneticPr fontId="1" type="noConversion"/>
  </si>
  <si>
    <r>
      <t>w</t>
    </r>
    <r>
      <rPr>
        <vertAlign val="subscript"/>
        <sz val="18"/>
        <color indexed="9"/>
        <rFont val="Times"/>
      </rPr>
      <t>j</t>
    </r>
    <r>
      <rPr>
        <sz val="18"/>
        <color indexed="9"/>
        <rFont val="Times"/>
      </rPr>
      <t>'s:</t>
    </r>
    <phoneticPr fontId="1" type="noConversion"/>
  </si>
  <si>
    <r>
      <t>m</t>
    </r>
    <r>
      <rPr>
        <vertAlign val="subscript"/>
        <sz val="18"/>
        <color indexed="9"/>
        <rFont val="Times"/>
      </rPr>
      <t>j</t>
    </r>
    <r>
      <rPr>
        <sz val="18"/>
        <color indexed="9"/>
        <rFont val="Times"/>
      </rPr>
      <t>'s:</t>
    </r>
    <phoneticPr fontId="1" type="noConversion"/>
  </si>
  <si>
    <r>
      <t>r</t>
    </r>
    <r>
      <rPr>
        <vertAlign val="superscript"/>
        <sz val="18"/>
        <color indexed="9"/>
        <rFont val="Times"/>
      </rPr>
      <t>2</t>
    </r>
    <r>
      <rPr>
        <sz val="18"/>
        <color indexed="9"/>
        <rFont val="Times"/>
      </rPr>
      <t xml:space="preserve"> (w's, </t>
    </r>
    <r>
      <rPr>
        <sz val="18"/>
        <color indexed="9"/>
        <rFont val="Symbol"/>
      </rPr>
      <t>m</t>
    </r>
    <r>
      <rPr>
        <sz val="18"/>
        <color indexed="9"/>
        <rFont val="Times"/>
      </rPr>
      <t xml:space="preserve">'s) = </t>
    </r>
    <phoneticPr fontId="1" type="noConversion"/>
  </si>
  <si>
    <t xml:space="preserve">n = </t>
    <phoneticPr fontId="1" type="noConversion"/>
  </si>
  <si>
    <t>DATA</t>
    <phoneticPr fontId="1" type="noConversion"/>
  </si>
  <si>
    <r>
      <t>T</t>
    </r>
    <r>
      <rPr>
        <vertAlign val="subscript"/>
        <sz val="18"/>
        <color indexed="9"/>
        <rFont val="Times"/>
      </rPr>
      <t>j</t>
    </r>
    <r>
      <rPr>
        <sz val="18"/>
        <color indexed="9"/>
        <rFont val="Times"/>
      </rPr>
      <t>'s =</t>
    </r>
    <phoneticPr fontId="1" type="noConversion"/>
  </si>
  <si>
    <r>
      <t>M</t>
    </r>
    <r>
      <rPr>
        <vertAlign val="subscript"/>
        <sz val="18"/>
        <color indexed="9"/>
        <rFont val="Times"/>
      </rPr>
      <t>j</t>
    </r>
    <r>
      <rPr>
        <sz val="18"/>
        <color indexed="9"/>
        <rFont val="Times"/>
      </rPr>
      <t>'s =</t>
    </r>
    <phoneticPr fontId="1" type="noConversion"/>
  </si>
  <si>
    <t>= T</t>
    <phoneticPr fontId="1" type="noConversion"/>
  </si>
  <si>
    <t>= N</t>
    <phoneticPr fontId="1" type="noConversion"/>
  </si>
  <si>
    <t>ANOVA</t>
    <phoneticPr fontId="1" type="noConversion"/>
  </si>
  <si>
    <t>Source</t>
    <phoneticPr fontId="1" type="noConversion"/>
  </si>
  <si>
    <t>df</t>
    <phoneticPr fontId="1" type="noConversion"/>
  </si>
  <si>
    <t>SS</t>
    <phoneticPr fontId="1" type="noConversion"/>
  </si>
  <si>
    <t>% var</t>
    <phoneticPr fontId="1" type="noConversion"/>
  </si>
  <si>
    <r>
      <t>s</t>
    </r>
    <r>
      <rPr>
        <sz val="18"/>
        <color indexed="9"/>
        <rFont val="Times"/>
      </rPr>
      <t xml:space="preserve"> = </t>
    </r>
    <phoneticPr fontId="1" type="noConversion"/>
  </si>
  <si>
    <t xml:space="preserve">J = </t>
    <phoneticPr fontId="1" type="noConversion"/>
  </si>
  <si>
    <r>
      <t xml:space="preserve">"Uselessness" null hypothesis is true (correlation between </t>
    </r>
    <r>
      <rPr>
        <b/>
        <sz val="24"/>
        <color indexed="43"/>
        <rFont val="Symbol"/>
      </rPr>
      <t>m</t>
    </r>
    <r>
      <rPr>
        <b/>
        <vertAlign val="subscript"/>
        <sz val="24"/>
        <color indexed="43"/>
        <rFont val="Times"/>
      </rPr>
      <t>j</t>
    </r>
    <r>
      <rPr>
        <b/>
        <sz val="24"/>
        <color indexed="43"/>
        <rFont val="Times"/>
      </rPr>
      <t>'s and w</t>
    </r>
    <r>
      <rPr>
        <b/>
        <vertAlign val="subscript"/>
        <sz val="24"/>
        <color indexed="43"/>
        <rFont val="Times"/>
      </rPr>
      <t>j</t>
    </r>
    <r>
      <rPr>
        <b/>
        <sz val="24"/>
        <color indexed="43"/>
        <rFont val="Times"/>
      </rPr>
      <t>'s is 0.0)</t>
    </r>
    <phoneticPr fontId="1" type="noConversion"/>
  </si>
  <si>
    <r>
      <t xml:space="preserve">"Perfection" null hypothesis is true (correlation between </t>
    </r>
    <r>
      <rPr>
        <b/>
        <sz val="24"/>
        <color indexed="43"/>
        <rFont val="Symbol"/>
      </rPr>
      <t>m</t>
    </r>
    <r>
      <rPr>
        <b/>
        <vertAlign val="subscript"/>
        <sz val="24"/>
        <color indexed="43"/>
        <rFont val="Times"/>
      </rPr>
      <t>j</t>
    </r>
    <r>
      <rPr>
        <b/>
        <sz val="24"/>
        <color indexed="43"/>
        <rFont val="Times"/>
      </rPr>
      <t>'s and w</t>
    </r>
    <r>
      <rPr>
        <b/>
        <vertAlign val="subscript"/>
        <sz val="24"/>
        <color indexed="43"/>
        <rFont val="Times"/>
      </rPr>
      <t>j</t>
    </r>
    <r>
      <rPr>
        <b/>
        <sz val="24"/>
        <color indexed="43"/>
        <rFont val="Times"/>
      </rPr>
      <t>'s is 1.0)</t>
    </r>
    <phoneticPr fontId="1" type="noConversion"/>
  </si>
</sst>
</file>

<file path=xl/styles.xml><?xml version="1.0" encoding="utf-8"?>
<styleSheet xmlns="http://schemas.openxmlformats.org/spreadsheetml/2006/main">
  <numFmts count="9"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71" formatCode="#,##0.0"/>
    <numFmt numFmtId="172" formatCode="#,##0.000"/>
  </numFmts>
  <fonts count="14">
    <font>
      <sz val="18"/>
      <name val="Times"/>
    </font>
    <font>
      <sz val="8"/>
      <name val="Verdana"/>
    </font>
    <font>
      <sz val="18"/>
      <color indexed="9"/>
      <name val="Times"/>
    </font>
    <font>
      <sz val="18"/>
      <color indexed="9"/>
      <name val="Symbol"/>
    </font>
    <font>
      <vertAlign val="subscript"/>
      <sz val="18"/>
      <color indexed="9"/>
      <name val="Times"/>
    </font>
    <font>
      <vertAlign val="superscript"/>
      <sz val="18"/>
      <color indexed="9"/>
      <name val="Times"/>
    </font>
    <font>
      <sz val="18"/>
      <name val="Times"/>
    </font>
    <font>
      <u/>
      <sz val="18"/>
      <color indexed="12"/>
      <name val="Times"/>
    </font>
    <font>
      <u/>
      <sz val="18"/>
      <color indexed="20"/>
      <name val="Times"/>
    </font>
    <font>
      <sz val="20"/>
      <color indexed="9"/>
      <name val="Times"/>
    </font>
    <font>
      <sz val="20"/>
      <name val="Times"/>
    </font>
    <font>
      <b/>
      <sz val="24"/>
      <color indexed="43"/>
      <name val="Times"/>
    </font>
    <font>
      <b/>
      <sz val="24"/>
      <color indexed="43"/>
      <name val="Symbol"/>
    </font>
    <font>
      <b/>
      <vertAlign val="subscript"/>
      <sz val="24"/>
      <color indexed="43"/>
      <name val="Times"/>
    </font>
  </fonts>
  <fills count="6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57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9"/>
      </bottom>
      <diagonal/>
    </border>
    <border>
      <left/>
      <right style="thin">
        <color auto="1"/>
      </right>
      <top/>
      <bottom/>
      <diagonal/>
    </border>
  </borders>
  <cellStyleXfs count="3">
    <xf numFmtId="4" fontId="0" fillId="0" borderId="0">
      <alignment horizontal="center" vertical="center"/>
    </xf>
    <xf numFmtId="4" fontId="7" fillId="0" borderId="0" applyNumberFormat="0" applyFill="0" applyBorder="0" applyAlignment="0" applyProtection="0">
      <alignment horizontal="center" vertical="center"/>
    </xf>
    <xf numFmtId="4" fontId="8" fillId="0" borderId="0" applyNumberFormat="0" applyFill="0" applyBorder="0" applyAlignment="0" applyProtection="0">
      <alignment horizontal="center" vertical="center"/>
    </xf>
  </cellStyleXfs>
  <cellXfs count="50">
    <xf numFmtId="4" fontId="0" fillId="0" borderId="0" xfId="0">
      <alignment horizontal="center" vertical="center"/>
    </xf>
    <xf numFmtId="4" fontId="0" fillId="0" borderId="0" xfId="0" applyBorder="1" applyAlignment="1">
      <alignment horizontal="left" vertical="center"/>
    </xf>
    <xf numFmtId="4" fontId="2" fillId="2" borderId="0" xfId="0" applyFont="1" applyFill="1" applyBorder="1" applyAlignment="1">
      <alignment horizontal="right" vertical="center"/>
    </xf>
    <xf numFmtId="4" fontId="0" fillId="0" borderId="0" xfId="0" applyBorder="1" applyAlignment="1">
      <alignment horizontal="center" vertical="center"/>
    </xf>
    <xf numFmtId="4" fontId="2" fillId="2" borderId="0" xfId="0" applyFont="1" applyFill="1" applyBorder="1" applyAlignment="1">
      <alignment horizontal="center" vertical="center"/>
    </xf>
    <xf numFmtId="4" fontId="2" fillId="2" borderId="1" xfId="0" applyFont="1" applyFill="1" applyBorder="1" applyAlignment="1">
      <alignment horizontal="left" vertical="center"/>
    </xf>
    <xf numFmtId="4" fontId="2" fillId="3" borderId="1" xfId="0" applyFont="1" applyFill="1" applyBorder="1" applyAlignment="1">
      <alignment horizontal="right" vertical="center"/>
    </xf>
    <xf numFmtId="4" fontId="3" fillId="3" borderId="0" xfId="0" applyFont="1" applyFill="1" applyBorder="1" applyAlignment="1">
      <alignment horizontal="right" vertical="center"/>
    </xf>
    <xf numFmtId="4" fontId="6" fillId="0" borderId="0" xfId="0" applyFont="1" applyBorder="1" applyAlignment="1">
      <alignment horizontal="center" vertical="center"/>
    </xf>
    <xf numFmtId="4" fontId="2" fillId="2" borderId="0" xfId="0" applyFont="1" applyFill="1" applyBorder="1" applyAlignment="1">
      <alignment horizontal="left" vertical="center"/>
    </xf>
    <xf numFmtId="4" fontId="2" fillId="3" borderId="0" xfId="0" applyFont="1" applyFill="1" applyBorder="1" applyAlignment="1">
      <alignment horizontal="left" vertical="center"/>
    </xf>
    <xf numFmtId="3" fontId="3" fillId="3" borderId="0" xfId="0" applyNumberFormat="1" applyFont="1" applyFill="1" applyBorder="1" applyAlignment="1">
      <alignment horizontal="center" vertical="center"/>
    </xf>
    <xf numFmtId="3" fontId="2" fillId="3" borderId="0" xfId="0" applyNumberFormat="1" applyFont="1" applyFill="1" applyBorder="1" applyAlignment="1">
      <alignment horizontal="center" vertical="center"/>
    </xf>
    <xf numFmtId="3" fontId="2" fillId="3" borderId="0" xfId="0" applyNumberFormat="1" applyFont="1" applyFill="1" applyBorder="1" applyAlignment="1">
      <alignment horizontal="right" vertical="center"/>
    </xf>
    <xf numFmtId="4" fontId="9" fillId="3" borderId="0" xfId="0" applyFont="1" applyFill="1" applyBorder="1" applyAlignment="1">
      <alignment horizontal="left" vertical="center"/>
    </xf>
    <xf numFmtId="4" fontId="10" fillId="0" borderId="0" xfId="0" applyFont="1" applyBorder="1" applyAlignment="1">
      <alignment horizontal="center" vertical="center"/>
    </xf>
    <xf numFmtId="4" fontId="2" fillId="3" borderId="0" xfId="0" applyNumberFormat="1" applyFont="1" applyFill="1" applyBorder="1" applyAlignment="1">
      <alignment horizontal="left" vertical="center"/>
    </xf>
    <xf numFmtId="3" fontId="2" fillId="3" borderId="1" xfId="0" applyNumberFormat="1" applyFont="1" applyFill="1" applyBorder="1" applyAlignment="1">
      <alignment horizontal="center" vertical="center"/>
    </xf>
    <xf numFmtId="3" fontId="2" fillId="3" borderId="1" xfId="0" applyNumberFormat="1" applyFont="1" applyFill="1" applyBorder="1" applyAlignment="1">
      <alignment horizontal="center" vertical="center"/>
    </xf>
    <xf numFmtId="4" fontId="2" fillId="5" borderId="0" xfId="0" applyFont="1" applyFill="1" applyBorder="1" applyAlignment="1">
      <alignment horizontal="right" vertical="center"/>
    </xf>
    <xf numFmtId="3" fontId="2" fillId="5" borderId="0" xfId="0" applyNumberFormat="1" applyFont="1" applyFill="1" applyBorder="1" applyAlignment="1">
      <alignment horizontal="left" vertical="center"/>
    </xf>
    <xf numFmtId="3" fontId="2" fillId="5" borderId="0" xfId="0" applyNumberFormat="1" applyFont="1" applyFill="1" applyBorder="1" applyAlignment="1">
      <alignment horizontal="right" vertical="center"/>
    </xf>
    <xf numFmtId="3" fontId="2" fillId="5" borderId="0" xfId="0" applyNumberFormat="1" applyFont="1" applyFill="1" applyBorder="1" applyAlignment="1">
      <alignment horizontal="center" vertical="center"/>
    </xf>
    <xf numFmtId="3" fontId="2" fillId="5" borderId="0" xfId="0" applyNumberFormat="1" applyFont="1" applyFill="1" applyBorder="1" applyAlignment="1">
      <alignment horizontal="right" vertical="center"/>
    </xf>
    <xf numFmtId="4" fontId="2" fillId="5" borderId="0" xfId="0" applyNumberFormat="1" applyFont="1" applyFill="1" applyBorder="1" applyAlignment="1">
      <alignment horizontal="left" vertical="center"/>
    </xf>
    <xf numFmtId="4" fontId="2" fillId="4" borderId="0" xfId="0" applyFont="1" applyFill="1" applyBorder="1" applyAlignment="1">
      <alignment horizontal="right" vertical="center"/>
    </xf>
    <xf numFmtId="4" fontId="2" fillId="4" borderId="0" xfId="0" applyFont="1" applyFill="1" applyBorder="1" applyAlignment="1">
      <alignment horizontal="left" vertical="center"/>
    </xf>
    <xf numFmtId="4" fontId="2" fillId="4" borderId="0" xfId="0" applyFont="1" applyFill="1" applyBorder="1" applyAlignment="1">
      <alignment horizontal="center" vertical="center"/>
    </xf>
    <xf numFmtId="3" fontId="2" fillId="4" borderId="0" xfId="0" applyNumberFormat="1" applyFont="1" applyFill="1" applyBorder="1" applyAlignment="1">
      <alignment horizontal="center" vertical="center"/>
    </xf>
    <xf numFmtId="4" fontId="2" fillId="4" borderId="1" xfId="0" applyFont="1" applyFill="1" applyBorder="1" applyAlignment="1">
      <alignment horizontal="center" vertical="center"/>
    </xf>
    <xf numFmtId="3" fontId="2" fillId="4" borderId="1" xfId="0" applyNumberFormat="1" applyFont="1" applyFill="1" applyBorder="1" applyAlignment="1">
      <alignment horizontal="center" vertical="center"/>
    </xf>
    <xf numFmtId="171" fontId="2" fillId="4" borderId="0" xfId="0" applyNumberFormat="1" applyFont="1" applyFill="1" applyBorder="1" applyAlignment="1">
      <alignment horizontal="center" vertical="center"/>
    </xf>
    <xf numFmtId="3" fontId="2" fillId="4" borderId="0" xfId="0" applyNumberFormat="1" applyFont="1" applyFill="1" applyBorder="1" applyAlignment="1">
      <alignment horizontal="center" vertical="center"/>
    </xf>
    <xf numFmtId="4" fontId="2" fillId="4" borderId="0" xfId="0" quotePrefix="1" applyFont="1" applyFill="1" applyBorder="1" applyAlignment="1">
      <alignment horizontal="left" vertical="center"/>
    </xf>
    <xf numFmtId="3" fontId="2" fillId="4" borderId="0" xfId="0" applyNumberFormat="1" applyFont="1" applyFill="1" applyBorder="1" applyAlignment="1">
      <alignment horizontal="right" vertical="center"/>
    </xf>
    <xf numFmtId="3" fontId="2" fillId="4" borderId="0" xfId="0" applyNumberFormat="1" applyFont="1" applyFill="1" applyBorder="1" applyAlignment="1">
      <alignment horizontal="right" vertical="center"/>
    </xf>
    <xf numFmtId="3" fontId="2" fillId="2" borderId="0" xfId="0" applyNumberFormat="1" applyFont="1" applyFill="1" applyBorder="1" applyAlignment="1">
      <alignment horizontal="left" vertical="center"/>
    </xf>
    <xf numFmtId="4" fontId="2" fillId="2" borderId="0" xfId="0" applyNumberFormat="1" applyFont="1" applyFill="1" applyBorder="1" applyAlignment="1">
      <alignment horizontal="left" vertical="center"/>
    </xf>
    <xf numFmtId="3" fontId="2" fillId="2" borderId="0" xfId="0" applyNumberFormat="1" applyFont="1" applyFill="1" applyBorder="1" applyAlignment="1">
      <alignment horizontal="center" vertical="center"/>
    </xf>
    <xf numFmtId="172" fontId="2" fillId="2" borderId="0" xfId="0" applyNumberFormat="1" applyFont="1" applyFill="1" applyBorder="1" applyAlignment="1">
      <alignment horizontal="center" vertical="center"/>
    </xf>
    <xf numFmtId="4" fontId="2" fillId="2" borderId="0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left" vertical="center"/>
    </xf>
    <xf numFmtId="171" fontId="2" fillId="2" borderId="1" xfId="0" applyNumberFormat="1" applyFont="1" applyFill="1" applyBorder="1" applyAlignment="1">
      <alignment horizontal="left" vertical="center"/>
    </xf>
    <xf numFmtId="172" fontId="2" fillId="2" borderId="1" xfId="0" applyNumberFormat="1" applyFont="1" applyFill="1" applyBorder="1" applyAlignment="1">
      <alignment horizontal="left" vertical="center"/>
    </xf>
    <xf numFmtId="171" fontId="2" fillId="2" borderId="0" xfId="0" applyNumberFormat="1" applyFont="1" applyFill="1" applyBorder="1" applyAlignment="1">
      <alignment horizontal="center" vertical="center"/>
    </xf>
    <xf numFmtId="4" fontId="11" fillId="3" borderId="0" xfId="0" applyFont="1" applyFill="1" applyBorder="1" applyAlignment="1">
      <alignment horizontal="left" vertical="center"/>
    </xf>
    <xf numFmtId="4" fontId="0" fillId="0" borderId="2" xfId="0" applyBorder="1" applyAlignment="1">
      <alignment horizontal="center" vertical="center"/>
    </xf>
    <xf numFmtId="4" fontId="2" fillId="2" borderId="1" xfId="0" applyFont="1" applyFill="1" applyBorder="1" applyAlignment="1">
      <alignment horizontal="center" vertical="center"/>
    </xf>
    <xf numFmtId="3" fontId="2" fillId="3" borderId="0" xfId="0" applyNumberFormat="1" applyFont="1" applyFill="1" applyBorder="1" applyAlignment="1">
      <alignment horizontal="right" vertical="center"/>
    </xf>
    <xf numFmtId="4" fontId="2" fillId="3" borderId="0" xfId="0" applyNumberFormat="1" applyFont="1" applyFill="1" applyBorder="1" applyAlignment="1">
      <alignment horizontal="left" vertical="center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51118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2"/>
  <c:chart>
    <c:title>
      <c:tx>
        <c:rich>
          <a:bodyPr/>
          <a:lstStyle/>
          <a:p>
            <a:pPr>
              <a:defRPr/>
            </a:pPr>
            <a:r>
              <a:rPr lang="en-US" sz="2400"/>
              <a:t>Data</a:t>
            </a:r>
          </a:p>
        </c:rich>
      </c:tx>
      <c:layout>
        <c:manualLayout>
          <c:xMode val="edge"/>
          <c:yMode val="edge"/>
          <c:x val="0.49335845434558"/>
          <c:y val="0.20959887694293"/>
        </c:manualLayout>
      </c:layout>
    </c:title>
    <c:plotArea>
      <c:layout>
        <c:manualLayout>
          <c:layoutTarget val="inner"/>
          <c:xMode val="edge"/>
          <c:yMode val="edge"/>
          <c:x val="0.184189747507348"/>
          <c:y val="0.140901222345227"/>
          <c:w val="0.758565306804194"/>
          <c:h val="0.649347083850755"/>
        </c:manualLayout>
      </c:layout>
      <c:scatterChart>
        <c:scatterStyle val="lineMarker"/>
        <c:ser>
          <c:idx val="0"/>
          <c:order val="0"/>
          <c:tx>
            <c:v>Data</c:v>
          </c:tx>
          <c:spPr>
            <a:ln w="28575">
              <a:noFill/>
            </a:ln>
          </c:spPr>
          <c:marker>
            <c:symbol val="circle"/>
            <c:size val="10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trendline>
            <c:spPr>
              <a:ln w="25400">
                <a:solidFill>
                  <a:srgbClr val="FF0000"/>
                </a:solidFill>
              </a:ln>
            </c:spPr>
            <c:trendlineType val="linear"/>
          </c:trendline>
          <c:errBars>
            <c:errDir val="y"/>
            <c:errBarType val="both"/>
            <c:errValType val="cust"/>
            <c:plus>
              <c:numRef>
                <c:f>'PC-Useless.Perfect'!$B$21</c:f>
                <c:numCache>
                  <c:formatCode>General</c:formatCode>
                  <c:ptCount val="1"/>
                  <c:pt idx="0">
                    <c:v>2.995818541589051</c:v>
                  </c:pt>
                </c:numCache>
              </c:numRef>
            </c:plus>
            <c:minus>
              <c:numRef>
                <c:f>'PC-Useless.Perfect'!$B$21</c:f>
                <c:numCache>
                  <c:formatCode>General</c:formatCode>
                  <c:ptCount val="1"/>
                  <c:pt idx="0">
                    <c:v>2.995818541589051</c:v>
                  </c:pt>
                </c:numCache>
              </c:numRef>
            </c:minus>
          </c:errBars>
          <c:xVal>
            <c:numRef>
              <c:f>'PC-Useless.Perfect'!$B$2:$E$2</c:f>
              <c:numCache>
                <c:formatCode>#,##0</c:formatCode>
                <c:ptCount val="4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</c:numCache>
            </c:numRef>
          </c:xVal>
          <c:yVal>
            <c:numRef>
              <c:f>'PC-Useless.Perfect'!$B$14:$E$14</c:f>
              <c:numCache>
                <c:formatCode>#,##0.0</c:formatCode>
                <c:ptCount val="4"/>
                <c:pt idx="0">
                  <c:v>24.4</c:v>
                </c:pt>
                <c:pt idx="1">
                  <c:v>20.2</c:v>
                </c:pt>
                <c:pt idx="2">
                  <c:v>21.8</c:v>
                </c:pt>
                <c:pt idx="3">
                  <c:v>26.2</c:v>
                </c:pt>
              </c:numCache>
            </c:numRef>
          </c:yVal>
        </c:ser>
        <c:axId val="531569736"/>
        <c:axId val="477007688"/>
      </c:scatterChart>
      <c:valAx>
        <c:axId val="531569736"/>
        <c:scaling>
          <c:orientation val="minMax"/>
          <c:max val="4.5"/>
          <c:min val="0.0"/>
        </c:scaling>
        <c:axPos val="b"/>
        <c:title>
          <c:tx>
            <c:rich>
              <a:bodyPr/>
              <a:lstStyle/>
              <a:p>
                <a:pPr>
                  <a:defRPr sz="2400"/>
                </a:pPr>
                <a:r>
                  <a:rPr lang="en-US" sz="2400" b="0"/>
                  <a:t>Independent</a:t>
                </a:r>
                <a:r>
                  <a:rPr lang="en-US" sz="2400" b="0" baseline="0"/>
                  <a:t> Variable Values</a:t>
                </a:r>
                <a:endParaRPr lang="en-US" sz="2400" b="0">
                  <a:latin typeface="Symbol" charset="2"/>
                  <a:cs typeface="Symbol" charset="2"/>
                </a:endParaRPr>
              </a:p>
            </c:rich>
          </c:tx>
          <c:layout>
            <c:manualLayout>
              <c:xMode val="edge"/>
              <c:yMode val="edge"/>
              <c:x val="0.188701218248271"/>
              <c:y val="0.892530745886921"/>
            </c:manualLayout>
          </c:layout>
        </c:title>
        <c:numFmt formatCode="#,##0" sourceLinked="1"/>
        <c:majorTickMark val="cross"/>
        <c:tickLblPos val="nextTo"/>
        <c:spPr>
          <a:ln w="12700" cmpd="sng">
            <a:solidFill>
              <a:schemeClr val="tx1"/>
            </a:solidFill>
          </a:ln>
        </c:spPr>
        <c:txPr>
          <a:bodyPr/>
          <a:lstStyle/>
          <a:p>
            <a:pPr>
              <a:defRPr sz="1800"/>
            </a:pPr>
            <a:endParaRPr lang="en-US"/>
          </a:p>
        </c:txPr>
        <c:crossAx val="477007688"/>
        <c:crossesAt val="0.0"/>
        <c:crossBetween val="midCat"/>
        <c:majorUnit val="1.0"/>
        <c:minorUnit val="0.03"/>
      </c:valAx>
      <c:valAx>
        <c:axId val="477007688"/>
        <c:scaling>
          <c:orientation val="minMax"/>
          <c:max val="35.0"/>
          <c:min val="10.0"/>
        </c:scaling>
        <c:axPos val="l"/>
        <c:majorGridlines>
          <c:spPr>
            <a:ln>
              <a:noFill/>
            </a:ln>
          </c:spPr>
        </c:majorGridlines>
        <c:title>
          <c:tx>
            <c:rich>
              <a:bodyPr/>
              <a:lstStyle/>
              <a:p>
                <a:pPr>
                  <a:defRPr sz="2400" b="0"/>
                </a:pPr>
                <a:r>
                  <a:rPr lang="en-US" sz="2400" b="0"/>
                  <a:t>Means</a:t>
                </a:r>
              </a:p>
            </c:rich>
          </c:tx>
          <c:layout>
            <c:manualLayout>
              <c:xMode val="edge"/>
              <c:yMode val="edge"/>
              <c:x val="0.00168282374864042"/>
              <c:y val="0.408782909662904"/>
            </c:manualLayout>
          </c:layout>
        </c:title>
        <c:numFmt formatCode="#,##0" sourceLinked="0"/>
        <c:majorTickMark val="cross"/>
        <c:tickLblPos val="nextTo"/>
        <c:spPr>
          <a:ln w="12700" cmpd="sng">
            <a:solidFill>
              <a:schemeClr val="tx1"/>
            </a:solidFill>
          </a:ln>
        </c:spPr>
        <c:txPr>
          <a:bodyPr/>
          <a:lstStyle/>
          <a:p>
            <a:pPr>
              <a:defRPr sz="1800"/>
            </a:pPr>
            <a:endParaRPr lang="en-US"/>
          </a:p>
        </c:txPr>
        <c:crossAx val="531569736"/>
        <c:crossesAt val="0.0"/>
        <c:crossBetween val="midCat"/>
        <c:majorUnit val="5.0"/>
      </c:valAx>
      <c:spPr>
        <a:ln w="19050" cmpd="sng">
          <a:solidFill>
            <a:schemeClr val="tx1"/>
          </a:solidFill>
        </a:ln>
      </c:spPr>
    </c:plotArea>
    <c:plotVisOnly val="1"/>
    <c:dispBlanksAs val="gap"/>
  </c:chart>
  <c:spPr>
    <a:solidFill>
      <a:schemeClr val="bg1">
        <a:lumMod val="65000"/>
      </a:schemeClr>
    </a:solidFill>
    <a:ln w="12700" cmpd="sng">
      <a:solidFill>
        <a:schemeClr val="tx1"/>
      </a:solidFill>
    </a:ln>
  </c:spPr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2"/>
  <c:chart>
    <c:title>
      <c:tx>
        <c:rich>
          <a:bodyPr/>
          <a:lstStyle/>
          <a:p>
            <a:pPr>
              <a:defRPr sz="2400"/>
            </a:pPr>
            <a:r>
              <a:rPr lang="en-US" sz="2400"/>
              <a:t>wj's-muj's correlation = 1.0</a:t>
            </a:r>
          </a:p>
        </c:rich>
      </c:tx>
      <c:layout>
        <c:manualLayout>
          <c:xMode val="edge"/>
          <c:yMode val="edge"/>
          <c:x val="0.199215469676651"/>
          <c:y val="0.161618411136717"/>
        </c:manualLayout>
      </c:layout>
    </c:title>
    <c:plotArea>
      <c:layout>
        <c:manualLayout>
          <c:layoutTarget val="inner"/>
          <c:xMode val="edge"/>
          <c:yMode val="edge"/>
          <c:x val="0.184189747507348"/>
          <c:y val="0.140901222345227"/>
          <c:w val="0.758565306804194"/>
          <c:h val="0.649347083850755"/>
        </c:manualLayout>
      </c:layout>
      <c:scatterChart>
        <c:scatterStyle val="lineMarker"/>
        <c:ser>
          <c:idx val="1"/>
          <c:order val="1"/>
          <c:spPr>
            <a:ln w="28575">
              <a:noFill/>
            </a:ln>
          </c:spPr>
          <c:xVal>
            <c:numRef>
              <c:f>'PC-Useless.Perfect'!$B$26:$E$26</c:f>
              <c:numCache>
                <c:formatCode>#,##0</c:formatCode>
                <c:ptCount val="4"/>
                <c:pt idx="0">
                  <c:v>15.0</c:v>
                </c:pt>
                <c:pt idx="1">
                  <c:v>20.0</c:v>
                </c:pt>
                <c:pt idx="2">
                  <c:v>25.0</c:v>
                </c:pt>
                <c:pt idx="3">
                  <c:v>30.0</c:v>
                </c:pt>
              </c:numCache>
            </c:numRef>
          </c:xVal>
          <c:yVal>
            <c:numRef>
              <c:f>'PC-Useless.Perfect'!$B$27:$E$27</c:f>
              <c:numCache>
                <c:formatCode>#,##0</c:formatCode>
                <c:ptCount val="4"/>
                <c:pt idx="0">
                  <c:v>-3.0</c:v>
                </c:pt>
                <c:pt idx="1">
                  <c:v>-1.0</c:v>
                </c:pt>
                <c:pt idx="2">
                  <c:v>1.0</c:v>
                </c:pt>
                <c:pt idx="3">
                  <c:v>3.0</c:v>
                </c:pt>
              </c:numCache>
            </c:numRef>
          </c:yVal>
        </c:ser>
        <c:ser>
          <c:idx val="0"/>
          <c:order val="0"/>
          <c:spPr>
            <a:ln w="28575">
              <a:noFill/>
            </a:ln>
          </c:spPr>
          <c:marker>
            <c:symbol val="circle"/>
            <c:size val="10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trendline>
            <c:spPr>
              <a:ln w="25400">
                <a:noFill/>
              </a:ln>
            </c:spPr>
            <c:trendlineType val="linear"/>
          </c:trendline>
          <c:xVal>
            <c:numRef>
              <c:f>'PC-Useless.Perfect'!$B$27:$E$27</c:f>
              <c:numCache>
                <c:formatCode>#,##0</c:formatCode>
                <c:ptCount val="4"/>
                <c:pt idx="0">
                  <c:v>-3.0</c:v>
                </c:pt>
                <c:pt idx="1">
                  <c:v>-1.0</c:v>
                </c:pt>
                <c:pt idx="2">
                  <c:v>1.0</c:v>
                </c:pt>
                <c:pt idx="3">
                  <c:v>3.0</c:v>
                </c:pt>
              </c:numCache>
            </c:numRef>
          </c:xVal>
          <c:yVal>
            <c:numRef>
              <c:f>'PC-Useless.Perfect'!$B$26:$E$26</c:f>
              <c:numCache>
                <c:formatCode>#,##0</c:formatCode>
                <c:ptCount val="4"/>
                <c:pt idx="0">
                  <c:v>15.0</c:v>
                </c:pt>
                <c:pt idx="1">
                  <c:v>20.0</c:v>
                </c:pt>
                <c:pt idx="2">
                  <c:v>25.0</c:v>
                </c:pt>
                <c:pt idx="3">
                  <c:v>30.0</c:v>
                </c:pt>
              </c:numCache>
            </c:numRef>
          </c:yVal>
        </c:ser>
        <c:axId val="478838280"/>
        <c:axId val="476388136"/>
      </c:scatterChart>
      <c:valAx>
        <c:axId val="478838280"/>
        <c:scaling>
          <c:orientation val="minMax"/>
          <c:max val="3.5"/>
          <c:min val="-3.5"/>
        </c:scaling>
        <c:axPos val="b"/>
        <c:title>
          <c:tx>
            <c:rich>
              <a:bodyPr/>
              <a:lstStyle/>
              <a:p>
                <a:pPr>
                  <a:defRPr sz="2400"/>
                </a:pPr>
                <a:r>
                  <a:rPr lang="en-US" sz="2400" b="0"/>
                  <a:t>weights: wj's</a:t>
                </a:r>
                <a:endParaRPr lang="en-US" sz="2400" b="0">
                  <a:latin typeface="Symbol" charset="2"/>
                  <a:cs typeface="Symbol" charset="2"/>
                </a:endParaRPr>
              </a:p>
            </c:rich>
          </c:tx>
          <c:layout>
            <c:manualLayout>
              <c:xMode val="edge"/>
              <c:yMode val="edge"/>
              <c:x val="0.34018186749394"/>
              <c:y val="0.905157154418358"/>
            </c:manualLayout>
          </c:layout>
        </c:title>
        <c:numFmt formatCode="#,##0" sourceLinked="1"/>
        <c:majorTickMark val="cross"/>
        <c:tickLblPos val="nextTo"/>
        <c:spPr>
          <a:ln w="12700" cmpd="sng">
            <a:solidFill>
              <a:schemeClr val="tx1"/>
            </a:solidFill>
          </a:ln>
        </c:spPr>
        <c:txPr>
          <a:bodyPr/>
          <a:lstStyle/>
          <a:p>
            <a:pPr>
              <a:defRPr sz="1800"/>
            </a:pPr>
            <a:endParaRPr lang="en-US"/>
          </a:p>
        </c:txPr>
        <c:crossAx val="476388136"/>
        <c:crossesAt val="0.0"/>
        <c:crossBetween val="midCat"/>
        <c:majorUnit val="1.0"/>
        <c:minorUnit val="0.03"/>
      </c:valAx>
      <c:valAx>
        <c:axId val="476388136"/>
        <c:scaling>
          <c:orientation val="minMax"/>
          <c:max val="35.0"/>
          <c:min val="10.0"/>
        </c:scaling>
        <c:axPos val="l"/>
        <c:majorGridlines>
          <c:spPr>
            <a:ln>
              <a:noFill/>
            </a:ln>
          </c:spPr>
        </c:majorGridlines>
        <c:title>
          <c:tx>
            <c:rich>
              <a:bodyPr/>
              <a:lstStyle/>
              <a:p>
                <a:pPr>
                  <a:defRPr sz="2400" b="0"/>
                </a:pPr>
                <a:r>
                  <a:rPr lang="en-US" sz="2400" b="0"/>
                  <a:t>population means:</a:t>
                </a:r>
                <a:r>
                  <a:rPr lang="en-US" sz="2400" b="0" baseline="0"/>
                  <a:t> </a:t>
                </a:r>
                <a:r>
                  <a:rPr lang="en-US" sz="2400" b="0"/>
                  <a:t>mu's</a:t>
                </a:r>
              </a:p>
            </c:rich>
          </c:tx>
          <c:layout>
            <c:manualLayout>
              <c:xMode val="edge"/>
              <c:yMode val="edge"/>
              <c:x val="0.00168287553518958"/>
              <c:y val="0.139989087268446"/>
            </c:manualLayout>
          </c:layout>
        </c:title>
        <c:numFmt formatCode="#,##0" sourceLinked="0"/>
        <c:majorTickMark val="cross"/>
        <c:tickLblPos val="nextTo"/>
        <c:spPr>
          <a:ln w="12700" cmpd="sng">
            <a:solidFill>
              <a:schemeClr val="tx1"/>
            </a:solidFill>
          </a:ln>
        </c:spPr>
        <c:txPr>
          <a:bodyPr/>
          <a:lstStyle/>
          <a:p>
            <a:pPr>
              <a:defRPr sz="1800"/>
            </a:pPr>
            <a:endParaRPr lang="en-US"/>
          </a:p>
        </c:txPr>
        <c:crossAx val="478838280"/>
        <c:crossesAt val="-4.0"/>
        <c:crossBetween val="midCat"/>
        <c:majorUnit val="5.0"/>
      </c:valAx>
      <c:spPr>
        <a:ln w="19050" cmpd="sng">
          <a:solidFill>
            <a:schemeClr val="tx1"/>
          </a:solidFill>
        </a:ln>
      </c:spPr>
    </c:plotArea>
    <c:plotVisOnly val="1"/>
    <c:dispBlanksAs val="gap"/>
  </c:chart>
  <c:spPr>
    <a:solidFill>
      <a:schemeClr val="bg1">
        <a:lumMod val="65000"/>
      </a:schemeClr>
    </a:solidFill>
    <a:ln w="12700" cmpd="sng">
      <a:solidFill>
        <a:schemeClr val="tx1"/>
      </a:solidFill>
    </a:ln>
  </c:spPr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2"/>
  <c:chart>
    <c:title>
      <c:tx>
        <c:rich>
          <a:bodyPr/>
          <a:lstStyle/>
          <a:p>
            <a:pPr>
              <a:defRPr sz="2400"/>
            </a:pPr>
            <a:r>
              <a:rPr lang="en-US" sz="2400"/>
              <a:t>Data</a:t>
            </a:r>
          </a:p>
        </c:rich>
      </c:tx>
      <c:layout>
        <c:manualLayout>
          <c:xMode val="edge"/>
          <c:yMode val="edge"/>
          <c:x val="0.453071000225915"/>
          <c:y val="0.204548301594908"/>
        </c:manualLayout>
      </c:layout>
    </c:title>
    <c:plotArea>
      <c:layout>
        <c:manualLayout>
          <c:layoutTarget val="inner"/>
          <c:xMode val="edge"/>
          <c:yMode val="edge"/>
          <c:x val="0.184189747507348"/>
          <c:y val="0.140901222345227"/>
          <c:w val="0.758565306804194"/>
          <c:h val="0.649347083850755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10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trendline>
            <c:spPr>
              <a:ln w="25400">
                <a:solidFill>
                  <a:srgbClr val="FF0000"/>
                </a:solidFill>
              </a:ln>
            </c:spPr>
            <c:trendlineType val="linear"/>
          </c:trendline>
          <c:errBars>
            <c:errDir val="y"/>
            <c:errBarType val="both"/>
            <c:errValType val="cust"/>
            <c:plus>
              <c:numRef>
                <c:f>'PC-Useless.Perfect'!$B$21</c:f>
                <c:numCache>
                  <c:formatCode>General</c:formatCode>
                  <c:ptCount val="1"/>
                  <c:pt idx="0">
                    <c:v>2.995818541589051</c:v>
                  </c:pt>
                </c:numCache>
              </c:numRef>
            </c:plus>
            <c:minus>
              <c:numRef>
                <c:f>'PC-Useless.Perfect'!$B$21</c:f>
                <c:numCache>
                  <c:formatCode>General</c:formatCode>
                  <c:ptCount val="1"/>
                  <c:pt idx="0">
                    <c:v>2.995818541589051</c:v>
                  </c:pt>
                </c:numCache>
              </c:numRef>
            </c:minus>
          </c:errBars>
          <c:xVal>
            <c:numRef>
              <c:f>'PC-Useless.Perfect'!$B$25:$E$25</c:f>
              <c:numCache>
                <c:formatCode>#,##0</c:formatCode>
                <c:ptCount val="4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</c:numCache>
            </c:numRef>
          </c:xVal>
          <c:yVal>
            <c:numRef>
              <c:f>'PC-Useless.Perfect'!$B$37:$E$37</c:f>
              <c:numCache>
                <c:formatCode>#,##0.0</c:formatCode>
                <c:ptCount val="4"/>
                <c:pt idx="0">
                  <c:v>13.6</c:v>
                </c:pt>
                <c:pt idx="1">
                  <c:v>21.4</c:v>
                </c:pt>
                <c:pt idx="2">
                  <c:v>24.2</c:v>
                </c:pt>
                <c:pt idx="3">
                  <c:v>28.8</c:v>
                </c:pt>
              </c:numCache>
            </c:numRef>
          </c:yVal>
        </c:ser>
        <c:axId val="476842088"/>
        <c:axId val="476358872"/>
      </c:scatterChart>
      <c:valAx>
        <c:axId val="476842088"/>
        <c:scaling>
          <c:orientation val="minMax"/>
          <c:max val="4.5"/>
          <c:min val="0.0"/>
        </c:scaling>
        <c:axPos val="b"/>
        <c:title>
          <c:tx>
            <c:rich>
              <a:bodyPr/>
              <a:lstStyle/>
              <a:p>
                <a:pPr>
                  <a:defRPr sz="2400"/>
                </a:pPr>
                <a:r>
                  <a:rPr lang="en-US" sz="2400" b="0"/>
                  <a:t>Independent</a:t>
                </a:r>
                <a:r>
                  <a:rPr lang="en-US" sz="2400" b="0" baseline="0"/>
                  <a:t> Variable Values</a:t>
                </a:r>
                <a:endParaRPr lang="en-US" sz="2400" b="0">
                  <a:latin typeface="Symbol" charset="2"/>
                  <a:cs typeface="Symbol" charset="2"/>
                </a:endParaRPr>
              </a:p>
            </c:rich>
          </c:tx>
          <c:layout>
            <c:manualLayout>
              <c:xMode val="edge"/>
              <c:yMode val="edge"/>
              <c:x val="0.188701218248271"/>
              <c:y val="0.892530745886921"/>
            </c:manualLayout>
          </c:layout>
        </c:title>
        <c:numFmt formatCode="#,##0" sourceLinked="1"/>
        <c:majorTickMark val="cross"/>
        <c:tickLblPos val="nextTo"/>
        <c:spPr>
          <a:ln w="12700" cmpd="sng">
            <a:solidFill>
              <a:schemeClr val="tx1"/>
            </a:solidFill>
          </a:ln>
        </c:spPr>
        <c:txPr>
          <a:bodyPr/>
          <a:lstStyle/>
          <a:p>
            <a:pPr>
              <a:defRPr sz="1800"/>
            </a:pPr>
            <a:endParaRPr lang="en-US"/>
          </a:p>
        </c:txPr>
        <c:crossAx val="476358872"/>
        <c:crossesAt val="0.0"/>
        <c:crossBetween val="midCat"/>
        <c:majorUnit val="1.0"/>
        <c:minorUnit val="0.03"/>
      </c:valAx>
      <c:valAx>
        <c:axId val="476358872"/>
        <c:scaling>
          <c:orientation val="minMax"/>
          <c:max val="35.0"/>
          <c:min val="10.0"/>
        </c:scaling>
        <c:axPos val="l"/>
        <c:majorGridlines>
          <c:spPr>
            <a:ln>
              <a:noFill/>
            </a:ln>
          </c:spPr>
        </c:majorGridlines>
        <c:title>
          <c:tx>
            <c:rich>
              <a:bodyPr/>
              <a:lstStyle/>
              <a:p>
                <a:pPr>
                  <a:defRPr sz="2400" b="0"/>
                </a:pPr>
                <a:r>
                  <a:rPr lang="en-US" sz="2400" b="0"/>
                  <a:t>Means</a:t>
                </a:r>
              </a:p>
            </c:rich>
          </c:tx>
          <c:layout>
            <c:manualLayout>
              <c:xMode val="edge"/>
              <c:yMode val="edge"/>
              <c:x val="0.00168282374864042"/>
              <c:y val="0.408782909662904"/>
            </c:manualLayout>
          </c:layout>
        </c:title>
        <c:numFmt formatCode="#,##0" sourceLinked="0"/>
        <c:majorTickMark val="cross"/>
        <c:tickLblPos val="nextTo"/>
        <c:spPr>
          <a:ln w="12700" cmpd="sng">
            <a:solidFill>
              <a:schemeClr val="tx1"/>
            </a:solidFill>
          </a:ln>
        </c:spPr>
        <c:txPr>
          <a:bodyPr/>
          <a:lstStyle/>
          <a:p>
            <a:pPr>
              <a:defRPr sz="1800"/>
            </a:pPr>
            <a:endParaRPr lang="en-US"/>
          </a:p>
        </c:txPr>
        <c:crossAx val="476842088"/>
        <c:crossesAt val="0.0"/>
        <c:crossBetween val="midCat"/>
        <c:majorUnit val="5.0"/>
      </c:valAx>
      <c:spPr>
        <a:ln w="19050" cmpd="sng">
          <a:solidFill>
            <a:schemeClr val="tx1"/>
          </a:solidFill>
        </a:ln>
      </c:spPr>
    </c:plotArea>
    <c:plotVisOnly val="1"/>
    <c:dispBlanksAs val="gap"/>
  </c:chart>
  <c:spPr>
    <a:solidFill>
      <a:schemeClr val="bg1">
        <a:lumMod val="65000"/>
      </a:schemeClr>
    </a:solidFill>
    <a:ln w="12700" cmpd="sng">
      <a:solidFill>
        <a:schemeClr val="tx1"/>
      </a:solidFill>
    </a:ln>
  </c:spPr>
  <c:printSettings>
    <c:headerFooter/>
    <c:pageMargins b="1.0" l="0.75" r="0.75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2"/>
  <c:chart>
    <c:title>
      <c:tx>
        <c:rich>
          <a:bodyPr/>
          <a:lstStyle/>
          <a:p>
            <a:pPr>
              <a:defRPr sz="2400"/>
            </a:pPr>
            <a:r>
              <a:rPr lang="en-US" sz="2400"/>
              <a:t>wj's-muj's correlation = 0.0</a:t>
            </a:r>
          </a:p>
        </c:rich>
      </c:tx>
      <c:layout>
        <c:manualLayout>
          <c:xMode val="edge"/>
          <c:yMode val="edge"/>
          <c:x val="0.201460376154377"/>
          <c:y val="0.161618411136717"/>
        </c:manualLayout>
      </c:layout>
    </c:title>
    <c:plotArea>
      <c:layout>
        <c:manualLayout>
          <c:layoutTarget val="inner"/>
          <c:xMode val="edge"/>
          <c:yMode val="edge"/>
          <c:x val="0.184189747507348"/>
          <c:y val="0.140901222345227"/>
          <c:w val="0.758565306804194"/>
          <c:h val="0.649347083850755"/>
        </c:manualLayout>
      </c:layout>
      <c:scatterChart>
        <c:scatterStyle val="lineMarker"/>
        <c:ser>
          <c:idx val="1"/>
          <c:order val="1"/>
          <c:spPr>
            <a:ln w="28575">
              <a:noFill/>
            </a:ln>
          </c:spPr>
          <c:xVal>
            <c:numRef>
              <c:f>'PC-Useless.Perfect'!$B$26:$E$26</c:f>
              <c:numCache>
                <c:formatCode>#,##0</c:formatCode>
                <c:ptCount val="4"/>
                <c:pt idx="0">
                  <c:v>15.0</c:v>
                </c:pt>
                <c:pt idx="1">
                  <c:v>20.0</c:v>
                </c:pt>
                <c:pt idx="2">
                  <c:v>25.0</c:v>
                </c:pt>
                <c:pt idx="3">
                  <c:v>30.0</c:v>
                </c:pt>
              </c:numCache>
            </c:numRef>
          </c:xVal>
          <c:yVal>
            <c:numRef>
              <c:f>'PC-Useless.Perfect'!$B$27:$E$27</c:f>
              <c:numCache>
                <c:formatCode>#,##0</c:formatCode>
                <c:ptCount val="4"/>
                <c:pt idx="0">
                  <c:v>-3.0</c:v>
                </c:pt>
                <c:pt idx="1">
                  <c:v>-1.0</c:v>
                </c:pt>
                <c:pt idx="2">
                  <c:v>1.0</c:v>
                </c:pt>
                <c:pt idx="3">
                  <c:v>3.0</c:v>
                </c:pt>
              </c:numCache>
            </c:numRef>
          </c:yVal>
        </c:ser>
        <c:ser>
          <c:idx val="0"/>
          <c:order val="0"/>
          <c:spPr>
            <a:ln w="28575">
              <a:noFill/>
            </a:ln>
          </c:spPr>
          <c:marker>
            <c:symbol val="circle"/>
            <c:size val="10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trendline>
            <c:spPr>
              <a:ln w="25400">
                <a:noFill/>
              </a:ln>
            </c:spPr>
            <c:trendlineType val="linear"/>
          </c:trendline>
          <c:xVal>
            <c:numRef>
              <c:f>'PC-Useless.Perfect'!$B$4:$E$4</c:f>
              <c:numCache>
                <c:formatCode>#,##0</c:formatCode>
                <c:ptCount val="4"/>
                <c:pt idx="0">
                  <c:v>-3.0</c:v>
                </c:pt>
                <c:pt idx="1">
                  <c:v>-1.0</c:v>
                </c:pt>
                <c:pt idx="2">
                  <c:v>1.0</c:v>
                </c:pt>
                <c:pt idx="3">
                  <c:v>3.0</c:v>
                </c:pt>
              </c:numCache>
            </c:numRef>
          </c:xVal>
          <c:yVal>
            <c:numRef>
              <c:f>'PC-Useless.Perfect'!$B$3:$E$3</c:f>
              <c:numCache>
                <c:formatCode>#,##0</c:formatCode>
                <c:ptCount val="4"/>
                <c:pt idx="0">
                  <c:v>25.0</c:v>
                </c:pt>
                <c:pt idx="1">
                  <c:v>20.0</c:v>
                </c:pt>
                <c:pt idx="2">
                  <c:v>20.0</c:v>
                </c:pt>
                <c:pt idx="3">
                  <c:v>25.0</c:v>
                </c:pt>
              </c:numCache>
            </c:numRef>
          </c:yVal>
        </c:ser>
        <c:axId val="476930968"/>
        <c:axId val="478464792"/>
      </c:scatterChart>
      <c:valAx>
        <c:axId val="476930968"/>
        <c:scaling>
          <c:orientation val="minMax"/>
          <c:max val="3.5"/>
          <c:min val="-3.5"/>
        </c:scaling>
        <c:axPos val="b"/>
        <c:title>
          <c:tx>
            <c:rich>
              <a:bodyPr/>
              <a:lstStyle/>
              <a:p>
                <a:pPr>
                  <a:defRPr sz="2400"/>
                </a:pPr>
                <a:r>
                  <a:rPr lang="en-US" sz="2400" b="0"/>
                  <a:t>weights: wj's</a:t>
                </a:r>
                <a:endParaRPr lang="en-US" sz="2400" b="0">
                  <a:latin typeface="Symbol" charset="2"/>
                  <a:cs typeface="Symbol" charset="2"/>
                </a:endParaRPr>
              </a:p>
            </c:rich>
          </c:tx>
          <c:layout>
            <c:manualLayout>
              <c:xMode val="edge"/>
              <c:yMode val="edge"/>
              <c:x val="0.37786733488968"/>
              <c:y val="0.897581291396325"/>
            </c:manualLayout>
          </c:layout>
        </c:title>
        <c:numFmt formatCode="#,##0" sourceLinked="1"/>
        <c:majorTickMark val="cross"/>
        <c:tickLblPos val="nextTo"/>
        <c:spPr>
          <a:ln w="12700" cmpd="sng">
            <a:solidFill>
              <a:schemeClr val="tx1"/>
            </a:solidFill>
          </a:ln>
        </c:spPr>
        <c:txPr>
          <a:bodyPr/>
          <a:lstStyle/>
          <a:p>
            <a:pPr>
              <a:defRPr sz="1800"/>
            </a:pPr>
            <a:endParaRPr lang="en-US"/>
          </a:p>
        </c:txPr>
        <c:crossAx val="478464792"/>
        <c:crossesAt val="0.0"/>
        <c:crossBetween val="midCat"/>
        <c:majorUnit val="1.0"/>
        <c:minorUnit val="0.03"/>
      </c:valAx>
      <c:valAx>
        <c:axId val="478464792"/>
        <c:scaling>
          <c:orientation val="minMax"/>
          <c:max val="35.0"/>
          <c:min val="10.0"/>
        </c:scaling>
        <c:axPos val="l"/>
        <c:majorGridlines>
          <c:spPr>
            <a:ln>
              <a:noFill/>
            </a:ln>
          </c:spPr>
        </c:majorGridlines>
        <c:title>
          <c:tx>
            <c:rich>
              <a:bodyPr/>
              <a:lstStyle/>
              <a:p>
                <a:pPr>
                  <a:defRPr sz="2400" b="0"/>
                </a:pPr>
                <a:r>
                  <a:rPr lang="en-US" sz="2400" b="0"/>
                  <a:t>population means:</a:t>
                </a:r>
                <a:r>
                  <a:rPr lang="en-US" sz="2400" b="0" baseline="0"/>
                  <a:t> </a:t>
                </a:r>
                <a:r>
                  <a:rPr lang="en-US" sz="2400" b="0"/>
                  <a:t>mu's</a:t>
                </a:r>
              </a:p>
            </c:rich>
          </c:tx>
          <c:layout>
            <c:manualLayout>
              <c:xMode val="edge"/>
              <c:yMode val="edge"/>
              <c:x val="0.00168287553518958"/>
              <c:y val="0.139989087268446"/>
            </c:manualLayout>
          </c:layout>
        </c:title>
        <c:numFmt formatCode="#,##0" sourceLinked="0"/>
        <c:majorTickMark val="cross"/>
        <c:tickLblPos val="nextTo"/>
        <c:spPr>
          <a:ln w="12700" cmpd="sng">
            <a:solidFill>
              <a:schemeClr val="tx1"/>
            </a:solidFill>
          </a:ln>
        </c:spPr>
        <c:txPr>
          <a:bodyPr/>
          <a:lstStyle/>
          <a:p>
            <a:pPr>
              <a:defRPr sz="1800"/>
            </a:pPr>
            <a:endParaRPr lang="en-US"/>
          </a:p>
        </c:txPr>
        <c:crossAx val="476930968"/>
        <c:crossesAt val="-4.0"/>
        <c:crossBetween val="midCat"/>
        <c:majorUnit val="5.0"/>
      </c:valAx>
      <c:spPr>
        <a:ln w="19050" cmpd="sng">
          <a:solidFill>
            <a:schemeClr val="tx1"/>
          </a:solidFill>
        </a:ln>
      </c:spPr>
    </c:plotArea>
    <c:plotVisOnly val="1"/>
    <c:dispBlanksAs val="gap"/>
  </c:chart>
  <c:spPr>
    <a:solidFill>
      <a:schemeClr val="bg1">
        <a:lumMod val="65000"/>
      </a:schemeClr>
    </a:solidFill>
    <a:ln w="12700" cmpd="sng">
      <a:solidFill>
        <a:schemeClr val="tx1"/>
      </a:solidFill>
    </a:ln>
  </c:sp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620296</xdr:colOff>
      <xdr:row>0</xdr:row>
      <xdr:rowOff>179138</xdr:rowOff>
    </xdr:from>
    <xdr:to>
      <xdr:col>15</xdr:col>
      <xdr:colOff>727242</xdr:colOff>
      <xdr:row>13</xdr:row>
      <xdr:rowOff>326190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280738</xdr:colOff>
      <xdr:row>23</xdr:row>
      <xdr:rowOff>187160</xdr:rowOff>
    </xdr:from>
    <xdr:to>
      <xdr:col>11</xdr:col>
      <xdr:colOff>387685</xdr:colOff>
      <xdr:row>36</xdr:row>
      <xdr:rowOff>334212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620296</xdr:colOff>
      <xdr:row>23</xdr:row>
      <xdr:rowOff>179138</xdr:rowOff>
    </xdr:from>
    <xdr:to>
      <xdr:col>15</xdr:col>
      <xdr:colOff>727242</xdr:colOff>
      <xdr:row>36</xdr:row>
      <xdr:rowOff>326190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263805</xdr:colOff>
      <xdr:row>0</xdr:row>
      <xdr:rowOff>187160</xdr:rowOff>
    </xdr:from>
    <xdr:to>
      <xdr:col>11</xdr:col>
      <xdr:colOff>370752</xdr:colOff>
      <xdr:row>13</xdr:row>
      <xdr:rowOff>334212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H44"/>
  <sheetViews>
    <sheetView tabSelected="1" zoomScale="77" workbookViewId="0">
      <selection activeCell="Q12" sqref="Q12"/>
    </sheetView>
  </sheetViews>
  <sheetFormatPr baseColWidth="10" defaultRowHeight="27" customHeight="1"/>
  <cols>
    <col min="1" max="1" width="19.09765625" style="3" customWidth="1"/>
    <col min="2" max="5" width="9.796875" style="3" customWidth="1"/>
    <col min="6" max="6" width="12" style="3" customWidth="1"/>
    <col min="7" max="17" width="9.796875" style="3" customWidth="1"/>
    <col min="18" max="20" width="9.8984375" style="3" customWidth="1"/>
    <col min="21" max="21" width="10.59765625" style="3" customWidth="1"/>
    <col min="22" max="22" width="5.09765625" style="3" customWidth="1"/>
    <col min="23" max="16384" width="10.69921875" style="3"/>
  </cols>
  <sheetData>
    <row r="1" spans="1:7" s="15" customFormat="1" ht="52" customHeight="1">
      <c r="A1" s="45" t="s">
        <v>25</v>
      </c>
      <c r="B1" s="14"/>
      <c r="C1" s="14"/>
      <c r="D1" s="14"/>
      <c r="E1" s="14"/>
      <c r="F1" s="14"/>
      <c r="G1" s="14"/>
    </row>
    <row r="2" spans="1:7" s="8" customFormat="1" ht="32" customHeight="1">
      <c r="A2" s="6" t="s">
        <v>8</v>
      </c>
      <c r="B2" s="18">
        <v>1</v>
      </c>
      <c r="C2" s="18">
        <v>2</v>
      </c>
      <c r="D2" s="18">
        <v>3</v>
      </c>
      <c r="E2" s="18">
        <v>4</v>
      </c>
      <c r="F2" s="10"/>
      <c r="G2" s="10"/>
    </row>
    <row r="3" spans="1:7" ht="27" customHeight="1">
      <c r="A3" s="7" t="s">
        <v>10</v>
      </c>
      <c r="B3" s="11">
        <v>25</v>
      </c>
      <c r="C3" s="12">
        <v>20</v>
      </c>
      <c r="D3" s="11">
        <v>20</v>
      </c>
      <c r="E3" s="12">
        <v>25</v>
      </c>
      <c r="F3" s="48" t="s">
        <v>11</v>
      </c>
      <c r="G3" s="49">
        <f>PEARSON(B3:E3,B4:E4)^2</f>
        <v>0</v>
      </c>
    </row>
    <row r="4" spans="1:7" ht="27" customHeight="1">
      <c r="A4" s="6" t="s">
        <v>9</v>
      </c>
      <c r="B4" s="17">
        <v>-3</v>
      </c>
      <c r="C4" s="17">
        <v>-1</v>
      </c>
      <c r="D4" s="17">
        <v>1</v>
      </c>
      <c r="E4" s="17">
        <v>3</v>
      </c>
      <c r="F4" s="48"/>
      <c r="G4" s="49"/>
    </row>
    <row r="5" spans="1:7" ht="27" customHeight="1">
      <c r="A5" s="7" t="s">
        <v>23</v>
      </c>
      <c r="B5" s="11">
        <v>3</v>
      </c>
      <c r="C5" s="12"/>
      <c r="D5" s="11"/>
      <c r="E5" s="12"/>
      <c r="F5" s="13"/>
      <c r="G5" s="16"/>
    </row>
    <row r="6" spans="1:7" ht="27" customHeight="1">
      <c r="A6" s="19" t="s">
        <v>12</v>
      </c>
      <c r="B6" s="20">
        <v>5</v>
      </c>
      <c r="C6" s="21" t="s">
        <v>24</v>
      </c>
      <c r="D6" s="20">
        <v>4</v>
      </c>
      <c r="E6" s="22"/>
      <c r="F6" s="23"/>
      <c r="G6" s="24"/>
    </row>
    <row r="7" spans="1:7" ht="27" customHeight="1">
      <c r="A7" s="26" t="s">
        <v>13</v>
      </c>
      <c r="B7" s="27"/>
      <c r="C7" s="27"/>
      <c r="D7" s="27"/>
      <c r="E7" s="27"/>
      <c r="F7" s="27"/>
      <c r="G7" s="27"/>
    </row>
    <row r="8" spans="1:7" ht="27" customHeight="1">
      <c r="A8" s="27"/>
      <c r="B8" s="28">
        <f ca="1">ROUND(NORMINV(RAND(),B$3,$B$5),0)</f>
        <v>26</v>
      </c>
      <c r="C8" s="28">
        <f t="shared" ref="C8:E12" ca="1" si="0">ROUND(NORMINV(RAND(),C$3,$B$5),0)</f>
        <v>19</v>
      </c>
      <c r="D8" s="28">
        <f t="shared" ca="1" si="0"/>
        <v>21</v>
      </c>
      <c r="E8" s="28">
        <f t="shared" ca="1" si="0"/>
        <v>22</v>
      </c>
      <c r="F8" s="27"/>
      <c r="G8" s="27"/>
    </row>
    <row r="9" spans="1:7" ht="27" customHeight="1">
      <c r="A9" s="27"/>
      <c r="B9" s="28">
        <f t="shared" ref="B9:B12" ca="1" si="1">ROUND(NORMINV(RAND(),B$3,$B$5),0)</f>
        <v>25</v>
      </c>
      <c r="C9" s="28">
        <f t="shared" ca="1" si="0"/>
        <v>21</v>
      </c>
      <c r="D9" s="28">
        <f t="shared" ca="1" si="0"/>
        <v>29</v>
      </c>
      <c r="E9" s="28">
        <f t="shared" ca="1" si="0"/>
        <v>30</v>
      </c>
      <c r="F9" s="27"/>
      <c r="G9" s="27"/>
    </row>
    <row r="10" spans="1:7" ht="27" customHeight="1">
      <c r="A10" s="27"/>
      <c r="B10" s="28">
        <f t="shared" ca="1" si="1"/>
        <v>23</v>
      </c>
      <c r="C10" s="28">
        <f t="shared" ca="1" si="0"/>
        <v>22</v>
      </c>
      <c r="D10" s="28">
        <f t="shared" ca="1" si="0"/>
        <v>19</v>
      </c>
      <c r="E10" s="28">
        <f t="shared" ca="1" si="0"/>
        <v>26</v>
      </c>
      <c r="F10" s="27"/>
      <c r="G10" s="27"/>
    </row>
    <row r="11" spans="1:7" ht="27" customHeight="1">
      <c r="A11" s="27"/>
      <c r="B11" s="28">
        <f t="shared" ca="1" si="1"/>
        <v>21</v>
      </c>
      <c r="C11" s="28">
        <f t="shared" ca="1" si="0"/>
        <v>21</v>
      </c>
      <c r="D11" s="28">
        <f t="shared" ca="1" si="0"/>
        <v>22</v>
      </c>
      <c r="E11" s="28">
        <f t="shared" ca="1" si="0"/>
        <v>28</v>
      </c>
      <c r="F11" s="27"/>
      <c r="G11" s="27"/>
    </row>
    <row r="12" spans="1:7" ht="27" customHeight="1">
      <c r="A12" s="29"/>
      <c r="B12" s="30">
        <f t="shared" ca="1" si="1"/>
        <v>27</v>
      </c>
      <c r="C12" s="30">
        <f t="shared" ca="1" si="0"/>
        <v>18</v>
      </c>
      <c r="D12" s="30">
        <f t="shared" ca="1" si="0"/>
        <v>18</v>
      </c>
      <c r="E12" s="30">
        <f t="shared" ca="1" si="0"/>
        <v>25</v>
      </c>
      <c r="F12" s="27"/>
      <c r="G12" s="27"/>
    </row>
    <row r="13" spans="1:7" ht="27" customHeight="1">
      <c r="A13" s="25" t="s">
        <v>14</v>
      </c>
      <c r="B13" s="32">
        <f ca="1">SUM(B8:B12)</f>
        <v>122</v>
      </c>
      <c r="C13" s="32">
        <f t="shared" ref="C13:E13" ca="1" si="2">SUM(C8:C12)</f>
        <v>101</v>
      </c>
      <c r="D13" s="32">
        <f t="shared" ca="1" si="2"/>
        <v>109</v>
      </c>
      <c r="E13" s="32">
        <f t="shared" ca="1" si="2"/>
        <v>131</v>
      </c>
      <c r="F13" s="34">
        <f ca="1">SUM(B13:E13)</f>
        <v>463</v>
      </c>
      <c r="G13" s="33" t="s">
        <v>16</v>
      </c>
    </row>
    <row r="14" spans="1:7" ht="27" customHeight="1">
      <c r="A14" s="25" t="s">
        <v>15</v>
      </c>
      <c r="B14" s="31">
        <f ca="1">AVERAGE(B8:B12)</f>
        <v>24.4</v>
      </c>
      <c r="C14" s="31">
        <f t="shared" ref="C14:E14" ca="1" si="3">AVERAGE(C8:C12)</f>
        <v>20.2</v>
      </c>
      <c r="D14" s="31">
        <f t="shared" ca="1" si="3"/>
        <v>21.8</v>
      </c>
      <c r="E14" s="31">
        <f t="shared" ca="1" si="3"/>
        <v>26.2</v>
      </c>
      <c r="F14" s="35">
        <f>B6*D6</f>
        <v>20</v>
      </c>
      <c r="G14" s="33" t="s">
        <v>17</v>
      </c>
    </row>
    <row r="15" spans="1:7" ht="27" customHeight="1">
      <c r="A15" s="9" t="s">
        <v>18</v>
      </c>
      <c r="B15" s="4"/>
      <c r="C15" s="4"/>
      <c r="D15" s="4"/>
      <c r="E15" s="4"/>
      <c r="F15" s="4"/>
      <c r="G15" s="4"/>
    </row>
    <row r="16" spans="1:7" ht="27" customHeight="1">
      <c r="A16" s="5" t="s">
        <v>19</v>
      </c>
      <c r="B16" s="5" t="s">
        <v>20</v>
      </c>
      <c r="C16" s="5" t="s">
        <v>21</v>
      </c>
      <c r="D16" s="5" t="s">
        <v>22</v>
      </c>
      <c r="E16" s="5" t="s">
        <v>0</v>
      </c>
      <c r="F16" s="47" t="s">
        <v>1</v>
      </c>
      <c r="G16" s="47" t="s">
        <v>2</v>
      </c>
    </row>
    <row r="17" spans="1:8" s="1" customFormat="1" ht="27" customHeight="1">
      <c r="A17" s="9" t="s">
        <v>3</v>
      </c>
      <c r="B17" s="36">
        <f>D6-1</f>
        <v>3</v>
      </c>
      <c r="C17" s="37">
        <f ca="1">SUMSQ(B13:E13)/B6-F13^2/F14</f>
        <v>106.94999999999891</v>
      </c>
      <c r="D17" s="9"/>
      <c r="E17" s="9"/>
      <c r="F17" s="9"/>
      <c r="G17" s="9"/>
    </row>
    <row r="18" spans="1:8" ht="27" customHeight="1">
      <c r="A18" s="4" t="s">
        <v>4</v>
      </c>
      <c r="B18" s="38">
        <v>1</v>
      </c>
      <c r="C18" s="4">
        <f ca="1">(B6*SUMPRODUCT(B4:E4,B14:E14)^2)/SUMSQ(B4:E4)</f>
        <v>12.25</v>
      </c>
      <c r="D18" s="39">
        <f ca="1">C18/C17</f>
        <v>0.11453950444132889</v>
      </c>
      <c r="E18" s="39">
        <f ca="1">D17+C18/B18</f>
        <v>12.25</v>
      </c>
      <c r="F18" s="40">
        <f ca="1">E18/E20</f>
        <v>1.2267836826802851</v>
      </c>
      <c r="G18" s="4">
        <f>FINV(0.05,B18,B20)</f>
        <v>4.4939984180602348</v>
      </c>
      <c r="H18" s="46"/>
    </row>
    <row r="19" spans="1:8" ht="27" customHeight="1">
      <c r="A19" s="4" t="s">
        <v>5</v>
      </c>
      <c r="B19" s="38">
        <f>B17-B18</f>
        <v>2</v>
      </c>
      <c r="C19" s="4">
        <f ca="1">C17-C18</f>
        <v>94.699999999998909</v>
      </c>
      <c r="D19" s="39">
        <f ca="1">1-D18</f>
        <v>0.88546049555867112</v>
      </c>
      <c r="E19" s="39">
        <f ca="1">D18+C19/B19</f>
        <v>47.464539504440786</v>
      </c>
      <c r="F19" s="40">
        <f ca="1">E19/E20</f>
        <v>4.7533651077536119</v>
      </c>
      <c r="G19" s="4">
        <f>FINV(0.05,B19,B20)</f>
        <v>3.6337234676434944</v>
      </c>
    </row>
    <row r="20" spans="1:8" s="1" customFormat="1" ht="27" customHeight="1">
      <c r="A20" s="5" t="s">
        <v>6</v>
      </c>
      <c r="B20" s="41">
        <f>(B6-1)*D6</f>
        <v>16</v>
      </c>
      <c r="C20" s="42">
        <f ca="1">SUMSQ(B8:E12)-SUMSQ(B13:E13)/B6</f>
        <v>145.60000000000036</v>
      </c>
      <c r="D20" s="5"/>
      <c r="E20" s="43">
        <f ca="1">D19+C20/B20</f>
        <v>9.9854604955586943</v>
      </c>
      <c r="F20" s="5"/>
      <c r="G20" s="5"/>
    </row>
    <row r="21" spans="1:8" ht="27" customHeight="1">
      <c r="A21" s="2" t="s">
        <v>7</v>
      </c>
      <c r="B21" s="9">
        <f ca="1">SQRT(E20/B6)*TINV(0.05,B20)</f>
        <v>2.9958185415890513</v>
      </c>
      <c r="C21" s="4"/>
      <c r="D21" s="4"/>
      <c r="E21" s="4"/>
      <c r="F21" s="4"/>
      <c r="G21" s="4"/>
    </row>
    <row r="24" spans="1:8" s="15" customFormat="1" ht="52" customHeight="1">
      <c r="A24" s="45" t="s">
        <v>26</v>
      </c>
      <c r="B24" s="14"/>
      <c r="C24" s="14"/>
      <c r="D24" s="14"/>
      <c r="E24" s="14"/>
      <c r="F24" s="14"/>
      <c r="G24" s="14"/>
    </row>
    <row r="25" spans="1:8" s="8" customFormat="1" ht="32" customHeight="1">
      <c r="A25" s="6" t="s">
        <v>8</v>
      </c>
      <c r="B25" s="18">
        <v>1</v>
      </c>
      <c r="C25" s="18">
        <v>2</v>
      </c>
      <c r="D25" s="18">
        <v>3</v>
      </c>
      <c r="E25" s="18">
        <v>4</v>
      </c>
      <c r="F25" s="10"/>
      <c r="G25" s="10"/>
    </row>
    <row r="26" spans="1:8" ht="27" customHeight="1">
      <c r="A26" s="7" t="s">
        <v>10</v>
      </c>
      <c r="B26" s="11">
        <v>15</v>
      </c>
      <c r="C26" s="12">
        <v>20</v>
      </c>
      <c r="D26" s="11">
        <v>25</v>
      </c>
      <c r="E26" s="12">
        <v>30</v>
      </c>
      <c r="F26" s="48" t="s">
        <v>11</v>
      </c>
      <c r="G26" s="49">
        <f>PEARSON(B26:E26,B27:E27)^2</f>
        <v>0.99999999999999978</v>
      </c>
    </row>
    <row r="27" spans="1:8" ht="27" customHeight="1">
      <c r="A27" s="6" t="s">
        <v>9</v>
      </c>
      <c r="B27" s="17">
        <v>-3</v>
      </c>
      <c r="C27" s="17">
        <v>-1</v>
      </c>
      <c r="D27" s="17">
        <v>1</v>
      </c>
      <c r="E27" s="17">
        <v>3</v>
      </c>
      <c r="F27" s="48"/>
      <c r="G27" s="49"/>
    </row>
    <row r="28" spans="1:8" ht="27" customHeight="1">
      <c r="A28" s="7" t="s">
        <v>23</v>
      </c>
      <c r="B28" s="11">
        <v>4</v>
      </c>
      <c r="C28" s="12"/>
      <c r="D28" s="11"/>
      <c r="E28" s="12"/>
      <c r="F28" s="13"/>
      <c r="G28" s="16"/>
    </row>
    <row r="29" spans="1:8" ht="27" customHeight="1">
      <c r="A29" s="19" t="s">
        <v>12</v>
      </c>
      <c r="B29" s="20">
        <v>5</v>
      </c>
      <c r="C29" s="21" t="s">
        <v>24</v>
      </c>
      <c r="D29" s="20">
        <v>4</v>
      </c>
      <c r="E29" s="22"/>
      <c r="F29" s="23"/>
      <c r="G29" s="24"/>
    </row>
    <row r="30" spans="1:8" ht="27" customHeight="1">
      <c r="A30" s="26" t="s">
        <v>13</v>
      </c>
      <c r="B30" s="27"/>
      <c r="C30" s="27"/>
      <c r="D30" s="27"/>
      <c r="E30" s="27"/>
      <c r="F30" s="27"/>
      <c r="G30" s="27"/>
    </row>
    <row r="31" spans="1:8" ht="27" customHeight="1">
      <c r="A31" s="27"/>
      <c r="B31" s="28">
        <f ca="1">ROUND(NORMINV(RAND(),B$26,$B$28),0)</f>
        <v>7</v>
      </c>
      <c r="C31" s="32">
        <f t="shared" ref="C31:E35" ca="1" si="4">ROUND(NORMINV(RAND(),C$26,$B$28),0)</f>
        <v>24</v>
      </c>
      <c r="D31" s="32">
        <f t="shared" ca="1" si="4"/>
        <v>26</v>
      </c>
      <c r="E31" s="32">
        <f t="shared" ca="1" si="4"/>
        <v>26</v>
      </c>
      <c r="F31" s="27"/>
      <c r="G31" s="27"/>
    </row>
    <row r="32" spans="1:8" ht="27" customHeight="1">
      <c r="A32" s="27"/>
      <c r="B32" s="32">
        <f t="shared" ref="B32:B35" ca="1" si="5">ROUND(NORMINV(RAND(),B$26,$B$28),0)</f>
        <v>10</v>
      </c>
      <c r="C32" s="32">
        <f t="shared" ca="1" si="4"/>
        <v>27</v>
      </c>
      <c r="D32" s="32">
        <f t="shared" ca="1" si="4"/>
        <v>25</v>
      </c>
      <c r="E32" s="32">
        <f t="shared" ca="1" si="4"/>
        <v>33</v>
      </c>
      <c r="F32" s="27"/>
      <c r="G32" s="27"/>
    </row>
    <row r="33" spans="1:7" ht="27" customHeight="1">
      <c r="A33" s="27"/>
      <c r="B33" s="32">
        <f t="shared" ca="1" si="5"/>
        <v>19</v>
      </c>
      <c r="C33" s="32">
        <f t="shared" ca="1" si="4"/>
        <v>25</v>
      </c>
      <c r="D33" s="32">
        <f t="shared" ca="1" si="4"/>
        <v>26</v>
      </c>
      <c r="E33" s="32">
        <f t="shared" ca="1" si="4"/>
        <v>27</v>
      </c>
      <c r="F33" s="27"/>
      <c r="G33" s="27"/>
    </row>
    <row r="34" spans="1:7" ht="27" customHeight="1">
      <c r="A34" s="27"/>
      <c r="B34" s="32">
        <f t="shared" ca="1" si="5"/>
        <v>21</v>
      </c>
      <c r="C34" s="32">
        <f t="shared" ca="1" si="4"/>
        <v>13</v>
      </c>
      <c r="D34" s="32">
        <f t="shared" ca="1" si="4"/>
        <v>23</v>
      </c>
      <c r="E34" s="32">
        <f t="shared" ca="1" si="4"/>
        <v>30</v>
      </c>
      <c r="F34" s="27"/>
      <c r="G34" s="27"/>
    </row>
    <row r="35" spans="1:7" ht="27" customHeight="1">
      <c r="A35" s="29"/>
      <c r="B35" s="30">
        <f t="shared" ca="1" si="5"/>
        <v>11</v>
      </c>
      <c r="C35" s="30">
        <f t="shared" ca="1" si="4"/>
        <v>18</v>
      </c>
      <c r="D35" s="30">
        <f t="shared" ca="1" si="4"/>
        <v>21</v>
      </c>
      <c r="E35" s="30">
        <f t="shared" ca="1" si="4"/>
        <v>28</v>
      </c>
      <c r="F35" s="27"/>
      <c r="G35" s="27"/>
    </row>
    <row r="36" spans="1:7" ht="27" customHeight="1">
      <c r="A36" s="25" t="s">
        <v>14</v>
      </c>
      <c r="B36" s="32">
        <f ca="1">SUM(B31:B35)</f>
        <v>68</v>
      </c>
      <c r="C36" s="32">
        <f t="shared" ref="C36" ca="1" si="6">SUM(C31:C35)</f>
        <v>107</v>
      </c>
      <c r="D36" s="32">
        <f t="shared" ref="D36" ca="1" si="7">SUM(D31:D35)</f>
        <v>121</v>
      </c>
      <c r="E36" s="32">
        <f t="shared" ref="E36" ca="1" si="8">SUM(E31:E35)</f>
        <v>144</v>
      </c>
      <c r="F36" s="34">
        <f ca="1">SUM(B36:E36)</f>
        <v>440</v>
      </c>
      <c r="G36" s="33" t="s">
        <v>16</v>
      </c>
    </row>
    <row r="37" spans="1:7" ht="27" customHeight="1">
      <c r="A37" s="25" t="s">
        <v>15</v>
      </c>
      <c r="B37" s="31">
        <f ca="1">AVERAGE(B31:B35)</f>
        <v>13.6</v>
      </c>
      <c r="C37" s="31">
        <f t="shared" ref="C37:E37" ca="1" si="9">AVERAGE(C31:C35)</f>
        <v>21.4</v>
      </c>
      <c r="D37" s="31">
        <f t="shared" ca="1" si="9"/>
        <v>24.2</v>
      </c>
      <c r="E37" s="31">
        <f t="shared" ca="1" si="9"/>
        <v>28.8</v>
      </c>
      <c r="F37" s="35">
        <f>B29*D29</f>
        <v>20</v>
      </c>
      <c r="G37" s="33" t="s">
        <v>17</v>
      </c>
    </row>
    <row r="38" spans="1:7" ht="27" customHeight="1">
      <c r="A38" s="9" t="s">
        <v>18</v>
      </c>
      <c r="B38" s="4"/>
      <c r="C38" s="4"/>
      <c r="D38" s="4"/>
      <c r="E38" s="4"/>
      <c r="F38" s="4"/>
      <c r="G38" s="4"/>
    </row>
    <row r="39" spans="1:7" ht="27" customHeight="1">
      <c r="A39" s="5" t="s">
        <v>19</v>
      </c>
      <c r="B39" s="5" t="s">
        <v>20</v>
      </c>
      <c r="C39" s="5" t="s">
        <v>21</v>
      </c>
      <c r="D39" s="5" t="s">
        <v>22</v>
      </c>
      <c r="E39" s="5" t="s">
        <v>0</v>
      </c>
      <c r="F39" s="5" t="s">
        <v>1</v>
      </c>
      <c r="G39" s="5" t="s">
        <v>2</v>
      </c>
    </row>
    <row r="40" spans="1:7" s="1" customFormat="1" ht="27" customHeight="1">
      <c r="A40" s="9" t="s">
        <v>3</v>
      </c>
      <c r="B40" s="36">
        <f>D29-1</f>
        <v>3</v>
      </c>
      <c r="C40" s="37">
        <f ca="1">SUMSQ(B36:E36)/B29-F36^2/F37</f>
        <v>610</v>
      </c>
      <c r="D40" s="9"/>
      <c r="E40" s="9"/>
      <c r="F40" s="9"/>
      <c r="G40" s="9"/>
    </row>
    <row r="41" spans="1:7" ht="27" customHeight="1">
      <c r="A41" s="4" t="s">
        <v>4</v>
      </c>
      <c r="B41" s="38">
        <v>1</v>
      </c>
      <c r="C41" s="4">
        <f ca="1">(B29*SUMPRODUCT(B27:E27,B37:E37)^2)/SUMSQ(B27:E27)</f>
        <v>585.6400000000001</v>
      </c>
      <c r="D41" s="39">
        <f ca="1">C41/C40</f>
        <v>0.96006557377049195</v>
      </c>
      <c r="E41" s="44">
        <f ca="1">D40+C41/B41</f>
        <v>585.6400000000001</v>
      </c>
      <c r="F41" s="40">
        <f ca="1">E41/E43</f>
        <v>28.339794742182256</v>
      </c>
      <c r="G41" s="4">
        <f>FINV(0.05,B41,B43)</f>
        <v>4.4939984180602348</v>
      </c>
    </row>
    <row r="42" spans="1:7" ht="27" customHeight="1">
      <c r="A42" s="4" t="s">
        <v>5</v>
      </c>
      <c r="B42" s="38">
        <f>B40-B41</f>
        <v>2</v>
      </c>
      <c r="C42" s="4">
        <f ca="1">C40-C41</f>
        <v>24.3599999999999</v>
      </c>
      <c r="D42" s="39">
        <f ca="1">1-D41</f>
        <v>3.9934426229508047E-2</v>
      </c>
      <c r="E42" s="39">
        <f ca="1">D41+C42/B42</f>
        <v>13.140065573770443</v>
      </c>
      <c r="F42" s="40">
        <f ca="1">E42/E43</f>
        <v>0.63586292135009492</v>
      </c>
      <c r="G42" s="4">
        <f>FINV(0.05,B42,B43)</f>
        <v>3.6337234676434944</v>
      </c>
    </row>
    <row r="43" spans="1:7" s="1" customFormat="1" ht="27" customHeight="1">
      <c r="A43" s="5" t="s">
        <v>6</v>
      </c>
      <c r="B43" s="41">
        <f>(B29-1)*D29</f>
        <v>16</v>
      </c>
      <c r="C43" s="42">
        <f ca="1">SUMSQ(B31:E35)-SUMSQ(B36:E36)/B29</f>
        <v>330</v>
      </c>
      <c r="D43" s="5"/>
      <c r="E43" s="43">
        <f ca="1">D42+C43/B43</f>
        <v>20.664934426229507</v>
      </c>
      <c r="F43" s="5"/>
      <c r="G43" s="5"/>
    </row>
    <row r="44" spans="1:7" ht="27" customHeight="1">
      <c r="A44" s="2" t="s">
        <v>7</v>
      </c>
      <c r="B44" s="9">
        <f ca="1">SQRT(E43/B29)*TINV(0.05,B43)</f>
        <v>4.3097142044640018</v>
      </c>
      <c r="C44" s="4"/>
      <c r="D44" s="4"/>
      <c r="E44" s="4"/>
      <c r="F44" s="4"/>
      <c r="G44" s="4"/>
    </row>
  </sheetData>
  <mergeCells count="4">
    <mergeCell ref="F3:F4"/>
    <mergeCell ref="G3:G4"/>
    <mergeCell ref="F26:F27"/>
    <mergeCell ref="G26:G27"/>
  </mergeCells>
  <phoneticPr fontId="1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PC-Useless.Perfect</vt:lpstr>
    </vt:vector>
  </TitlesOfParts>
  <Company>University of Washington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Geoffrey Loftus</dc:creator>
  <cp:lastModifiedBy>Geoffrey Loftus</cp:lastModifiedBy>
  <dcterms:created xsi:type="dcterms:W3CDTF">2011-03-14T14:57:13Z</dcterms:created>
  <dcterms:modified xsi:type="dcterms:W3CDTF">2013-05-20T15:05:28Z</dcterms:modified>
</cp:coreProperties>
</file>