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1360" windowHeight="10740" tabRatio="702"/>
  </bookViews>
  <sheets>
    <sheet name="WSD-Incentive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6" i="1"/>
  <c r="C16"/>
  <c r="D16"/>
  <c r="A7"/>
  <c r="C7"/>
  <c r="D7"/>
  <c r="A8"/>
  <c r="C8"/>
  <c r="D8"/>
  <c r="A9"/>
  <c r="C9"/>
  <c r="D9"/>
  <c r="A10"/>
  <c r="C10"/>
  <c r="D10"/>
  <c r="A11"/>
  <c r="C11"/>
  <c r="D11"/>
  <c r="A12"/>
  <c r="C12"/>
  <c r="D12"/>
  <c r="A13"/>
  <c r="C13"/>
  <c r="D13"/>
  <c r="A14"/>
  <c r="C14"/>
  <c r="D14"/>
  <c r="A15"/>
  <c r="C15"/>
  <c r="D15"/>
  <c r="D29"/>
  <c r="E7"/>
  <c r="E8"/>
  <c r="E9"/>
  <c r="E10"/>
  <c r="E11"/>
  <c r="E12"/>
  <c r="E13"/>
  <c r="E14"/>
  <c r="E15"/>
  <c r="E16"/>
  <c r="E17"/>
  <c r="E20"/>
  <c r="E21"/>
  <c r="E22"/>
  <c r="E23"/>
  <c r="E24"/>
  <c r="E26"/>
  <c r="E27"/>
  <c r="H5"/>
  <c r="H6"/>
  <c r="H7"/>
  <c r="K5"/>
  <c r="K6"/>
  <c r="K7"/>
  <c r="K2"/>
  <c r="I2"/>
  <c r="E3"/>
  <c r="H2"/>
  <c r="D17"/>
  <c r="C17"/>
  <c r="E19"/>
  <c r="D19"/>
  <c r="C19"/>
  <c r="A17"/>
  <c r="K9"/>
  <c r="K8"/>
  <c r="E25"/>
</calcChain>
</file>

<file path=xl/sharedStrings.xml><?xml version="1.0" encoding="utf-8"?>
<sst xmlns="http://schemas.openxmlformats.org/spreadsheetml/2006/main" count="41" uniqueCount="40">
  <si>
    <t>(Low Incentive)</t>
    <phoneticPr fontId="2" type="noConversion"/>
  </si>
  <si>
    <t>T =</t>
    <phoneticPr fontId="2" type="noConversion"/>
  </si>
  <si>
    <t>CI low =</t>
    <phoneticPr fontId="2" type="noConversion"/>
  </si>
  <si>
    <r>
      <t>s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</si>
  <si>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sz val="18"/>
        <color indexed="9"/>
        <rFont val="Times"/>
      </rPr>
      <t>'s</t>
    </r>
    <phoneticPr fontId="2" type="noConversion"/>
  </si>
  <si>
    <r>
      <t>s</t>
    </r>
    <r>
      <rPr>
        <sz val="18"/>
        <color indexed="9"/>
        <rFont val="Times"/>
      </rPr>
      <t xml:space="preserve"> (person) =</t>
    </r>
    <phoneticPr fontId="2" type="noConversion"/>
  </si>
  <si>
    <t>For graph:</t>
    <phoneticPr fontId="2" type="noConversion"/>
  </si>
  <si>
    <r>
      <t>m</t>
    </r>
    <r>
      <rPr>
        <vertAlign val="subscript"/>
        <sz val="18"/>
        <color indexed="9"/>
        <rFont val="Times"/>
      </rPr>
      <t>X2-X1</t>
    </r>
    <phoneticPr fontId="2" type="noConversion"/>
  </si>
  <si>
    <r>
      <t>M</t>
    </r>
    <r>
      <rPr>
        <vertAlign val="subscript"/>
        <sz val="18"/>
        <color indexed="9"/>
        <rFont val="Times"/>
      </rPr>
      <t>X2-X1</t>
    </r>
    <phoneticPr fontId="2" type="noConversion"/>
  </si>
  <si>
    <t>Obt t =</t>
    <phoneticPr fontId="2" type="noConversion"/>
  </si>
  <si>
    <t>CONFIDENCE INTERVAL</t>
    <phoneticPr fontId="2" type="noConversion"/>
  </si>
  <si>
    <r>
      <t>x</t>
    </r>
    <r>
      <rPr>
        <vertAlign val="subscript"/>
        <sz val="18"/>
        <color indexed="9"/>
        <rFont val="Times"/>
      </rPr>
      <t>1</t>
    </r>
    <phoneticPr fontId="2" type="noConversion"/>
  </si>
  <si>
    <r>
      <t>x</t>
    </r>
    <r>
      <rPr>
        <vertAlign val="subscript"/>
        <sz val="18"/>
        <color indexed="9"/>
        <rFont val="Times"/>
      </rPr>
      <t>2</t>
    </r>
    <phoneticPr fontId="2" type="noConversion"/>
  </si>
  <si>
    <t>x =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</si>
  <si>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</si>
  <si>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</si>
  <si>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= M</t>
    </r>
    <r>
      <rPr>
        <vertAlign val="subscript"/>
        <sz val="18"/>
        <color indexed="9"/>
        <rFont val="Times"/>
      </rPr>
      <t>2</t>
    </r>
    <phoneticPr fontId="2" type="noConversion"/>
  </si>
  <si>
    <r>
      <t>(x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x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</t>
    </r>
    <phoneticPr fontId="2" type="noConversion"/>
  </si>
  <si>
    <t>Means</t>
    <phoneticPr fontId="2" type="noConversion"/>
  </si>
  <si>
    <r>
      <t>= M</t>
    </r>
    <r>
      <rPr>
        <vertAlign val="subscript"/>
        <sz val="18"/>
        <color indexed="9"/>
        <rFont val="Times"/>
      </rPr>
      <t>1</t>
    </r>
    <phoneticPr fontId="2" type="noConversion"/>
  </si>
  <si>
    <t>High Incentive)</t>
    <phoneticPr fontId="2" type="noConversion"/>
  </si>
  <si>
    <t>Decision:</t>
    <phoneticPr fontId="2" type="noConversion"/>
  </si>
  <si>
    <t>CI high =</t>
    <phoneticPr fontId="2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</si>
  <si>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</t>
    </r>
    <phoneticPr fontId="2" type="noConversion"/>
  </si>
  <si>
    <r>
      <t>Crit t</t>
    </r>
    <r>
      <rPr>
        <vertAlign val="subscript"/>
        <sz val="18"/>
        <color indexed="9"/>
        <rFont val="Times"/>
      </rPr>
      <t>2Q</t>
    </r>
    <r>
      <rPr>
        <sz val="18"/>
        <color indexed="9"/>
        <rFont val="Times"/>
      </rPr>
      <t xml:space="preserve"> =</t>
    </r>
    <phoneticPr fontId="2" type="noConversion"/>
  </si>
  <si>
    <t>CI percent =</t>
    <phoneticPr fontId="2" type="noConversion"/>
  </si>
  <si>
    <t>Person effect</t>
    <phoneticPr fontId="2" type="noConversion"/>
  </si>
  <si>
    <t>Person</t>
    <phoneticPr fontId="2" type="noConversion"/>
  </si>
  <si>
    <t>CI magnitude =</t>
    <phoneticPr fontId="2" type="noConversion"/>
  </si>
  <si>
    <t>= M</t>
    <phoneticPr fontId="2" type="noConversion"/>
  </si>
  <si>
    <r>
      <t>est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</si>
  <si>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</si>
  <si>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</si>
  <si>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</si>
  <si>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</si>
  <si>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sz val="18"/>
        <color indexed="9"/>
        <rFont val="Times"/>
      </rPr>
      <t xml:space="preserve"> = </t>
    </r>
    <phoneticPr fontId="2" type="noConversion"/>
  </si>
  <si>
    <t>HYPOTHESIS TESTING</t>
    <phoneticPr fontId="2" type="noConversion"/>
  </si>
  <si>
    <r>
      <t>a</t>
    </r>
    <r>
      <rPr>
        <sz val="18"/>
        <color indexed="9"/>
        <rFont val="Times"/>
      </rPr>
      <t xml:space="preserve"> =</t>
    </r>
    <phoneticPr fontId="2" type="noConversion"/>
  </si>
  <si>
    <t>CALCULATIONS</t>
    <phoneticPr fontId="2" type="noConversion"/>
  </si>
  <si>
    <t>CI</t>
    <phoneticPr fontId="2" type="noConversion"/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</si>
</sst>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0.000"/>
    <numFmt numFmtId="172" formatCode="#,##0.0"/>
    <numFmt numFmtId="173" formatCode="#,##0.000"/>
  </numFmts>
  <fonts count="13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sz val="18"/>
      <name val="Symbol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u/>
      <sz val="18"/>
      <color indexed="12"/>
      <name val="Times"/>
    </font>
    <font>
      <u/>
      <sz val="18"/>
      <color indexed="20"/>
      <name val="Times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</borders>
  <cellStyleXfs count="4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1" fillId="0" borderId="0" applyNumberFormat="0" applyFill="0" applyBorder="0" applyAlignment="0" applyProtection="0">
      <alignment horizontal="center" vertical="center"/>
    </xf>
    <xf numFmtId="4" fontId="12" fillId="0" borderId="0" applyNumberFormat="0" applyFill="0" applyBorder="0" applyAlignment="0" applyProtection="0">
      <alignment horizontal="center" vertical="center"/>
    </xf>
  </cellStyleXfs>
  <cellXfs count="57">
    <xf numFmtId="4" fontId="0" fillId="0" borderId="0" xfId="0">
      <alignment horizontal="center" vertical="center"/>
    </xf>
    <xf numFmtId="4" fontId="4" fillId="0" borderId="0" xfId="0" applyFont="1" applyAlignment="1">
      <alignment horizontal="right" vertical="center"/>
    </xf>
    <xf numFmtId="4" fontId="3" fillId="0" borderId="0" xfId="0" applyFont="1" applyAlignment="1">
      <alignment horizontal="right" vertical="center"/>
    </xf>
    <xf numFmtId="4" fontId="3" fillId="0" borderId="0" xfId="0" applyFont="1" applyAlignment="1">
      <alignment horizontal="center" vertical="center"/>
    </xf>
    <xf numFmtId="4" fontId="3" fillId="0" borderId="0" xfId="0" applyFont="1" applyAlignment="1">
      <alignment vertical="center" wrapText="1"/>
    </xf>
    <xf numFmtId="4" fontId="3" fillId="0" borderId="0" xfId="0" applyFont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4" fontId="9" fillId="3" borderId="0" xfId="0" applyFont="1" applyFill="1" applyAlignment="1">
      <alignment horizontal="left" vertical="center"/>
    </xf>
    <xf numFmtId="4" fontId="6" fillId="3" borderId="0" xfId="0" applyFont="1" applyFill="1" applyAlignment="1">
      <alignment horizontal="center" vertical="center"/>
    </xf>
    <xf numFmtId="4" fontId="6" fillId="3" borderId="0" xfId="0" applyFont="1" applyFill="1" applyAlignment="1">
      <alignment horizontal="right" vertical="center"/>
    </xf>
    <xf numFmtId="1" fontId="6" fillId="3" borderId="0" xfId="0" applyNumberFormat="1" applyFont="1" applyFill="1" applyAlignment="1">
      <alignment horizontal="center" vertical="center"/>
    </xf>
    <xf numFmtId="172" fontId="6" fillId="3" borderId="0" xfId="0" applyNumberFormat="1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center" vertical="center"/>
    </xf>
    <xf numFmtId="171" fontId="6" fillId="3" borderId="0" xfId="0" applyNumberFormat="1" applyFont="1" applyFill="1" applyAlignment="1">
      <alignment horizontal="center" vertical="center"/>
    </xf>
    <xf numFmtId="4" fontId="4" fillId="0" borderId="0" xfId="0" applyFont="1" applyBorder="1" applyAlignment="1">
      <alignment horizontal="center" vertical="center"/>
    </xf>
    <xf numFmtId="4" fontId="9" fillId="3" borderId="0" xfId="0" applyFont="1" applyFill="1" applyAlignment="1">
      <alignment horizontal="right" vertical="center"/>
    </xf>
    <xf numFmtId="172" fontId="6" fillId="3" borderId="0" xfId="0" applyNumberFormat="1" applyFont="1" applyFill="1" applyAlignment="1">
      <alignment horizontal="center" vertical="center"/>
    </xf>
    <xf numFmtId="4" fontId="6" fillId="3" borderId="0" xfId="0" applyFont="1" applyFill="1" applyAlignment="1">
      <alignment vertical="center" wrapText="1"/>
    </xf>
    <xf numFmtId="4" fontId="6" fillId="3" borderId="0" xfId="0" applyFont="1" applyFill="1" applyBorder="1" applyAlignment="1">
      <alignment vertical="center" wrapText="1"/>
    </xf>
    <xf numFmtId="4" fontId="3" fillId="3" borderId="0" xfId="0" applyFont="1" applyFill="1" applyAlignment="1">
      <alignment horizontal="center" vertical="center"/>
    </xf>
    <xf numFmtId="4" fontId="5" fillId="3" borderId="0" xfId="0" applyFont="1" applyFill="1" applyAlignment="1">
      <alignment horizontal="right" vertical="center"/>
    </xf>
    <xf numFmtId="171" fontId="5" fillId="3" borderId="0" xfId="0" applyNumberFormat="1" applyFont="1" applyFill="1" applyAlignment="1">
      <alignment horizontal="center" vertical="center"/>
    </xf>
    <xf numFmtId="4" fontId="5" fillId="3" borderId="0" xfId="0" applyFont="1" applyFill="1" applyAlignment="1">
      <alignment horizontal="center" vertical="center"/>
    </xf>
    <xf numFmtId="4" fontId="6" fillId="4" borderId="0" xfId="0" applyFont="1" applyFill="1" applyAlignment="1">
      <alignment horizontal="center" vertical="center"/>
    </xf>
    <xf numFmtId="4" fontId="7" fillId="4" borderId="0" xfId="0" applyFont="1" applyFill="1" applyAlignment="1">
      <alignment horizontal="right" vertical="center"/>
    </xf>
    <xf numFmtId="4" fontId="6" fillId="4" borderId="0" xfId="0" applyFont="1" applyFill="1" applyAlignment="1">
      <alignment horizontal="left" vertical="center"/>
    </xf>
    <xf numFmtId="4" fontId="6" fillId="5" borderId="0" xfId="0" applyFont="1" applyFill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Alignment="1">
      <alignment horizontal="center" vertical="center"/>
    </xf>
    <xf numFmtId="4" fontId="7" fillId="4" borderId="0" xfId="0" applyFont="1" applyFill="1" applyAlignment="1">
      <alignment horizontal="center" vertical="center"/>
    </xf>
    <xf numFmtId="4" fontId="6" fillId="4" borderId="0" xfId="0" applyFont="1" applyFill="1" applyAlignment="1">
      <alignment vertical="center" wrapText="1"/>
    </xf>
    <xf numFmtId="4" fontId="6" fillId="4" borderId="1" xfId="0" applyFont="1" applyFill="1" applyBorder="1" applyAlignment="1">
      <alignment horizontal="center" vertical="center"/>
    </xf>
    <xf numFmtId="4" fontId="6" fillId="4" borderId="0" xfId="0" applyFont="1" applyFill="1" applyBorder="1" applyAlignment="1">
      <alignment horizontal="center" vertical="center"/>
    </xf>
    <xf numFmtId="4" fontId="3" fillId="4" borderId="0" xfId="0" applyFont="1" applyFill="1" applyAlignment="1">
      <alignment horizontal="center" vertical="center"/>
    </xf>
    <xf numFmtId="4" fontId="6" fillId="5" borderId="0" xfId="0" quotePrefix="1" applyFont="1" applyFill="1" applyAlignment="1">
      <alignment horizontal="center" vertical="center"/>
    </xf>
    <xf numFmtId="4" fontId="6" fillId="4" borderId="1" xfId="0" applyFont="1" applyFill="1" applyBorder="1" applyAlignment="1">
      <alignment horizontal="center" vertical="center" wrapText="1"/>
    </xf>
    <xf numFmtId="4" fontId="7" fillId="4" borderId="1" xfId="0" applyFont="1" applyFill="1" applyBorder="1" applyAlignment="1">
      <alignment horizontal="center" vertical="center"/>
    </xf>
    <xf numFmtId="4" fontId="3" fillId="2" borderId="0" xfId="0" applyFont="1" applyFill="1" applyAlignment="1">
      <alignment horizontal="right" vertical="center"/>
    </xf>
    <xf numFmtId="4" fontId="6" fillId="6" borderId="0" xfId="0" applyFont="1" applyFill="1" applyBorder="1" applyAlignment="1">
      <alignment horizontal="right" vertical="center"/>
    </xf>
    <xf numFmtId="9" fontId="6" fillId="6" borderId="0" xfId="1" applyFont="1" applyFill="1" applyBorder="1" applyAlignment="1">
      <alignment horizontal="left" vertical="center"/>
    </xf>
    <xf numFmtId="4" fontId="6" fillId="6" borderId="0" xfId="0" applyFont="1" applyFill="1" applyAlignment="1">
      <alignment vertical="center" wrapText="1"/>
    </xf>
    <xf numFmtId="4" fontId="6" fillId="6" borderId="0" xfId="0" applyFont="1" applyFill="1" applyAlignment="1">
      <alignment horizontal="center" vertical="center" wrapText="1"/>
    </xf>
    <xf numFmtId="4" fontId="6" fillId="6" borderId="1" xfId="0" applyFont="1" applyFill="1" applyBorder="1" applyAlignment="1">
      <alignment horizontal="center" vertical="center" wrapText="1"/>
    </xf>
    <xf numFmtId="4" fontId="3" fillId="0" borderId="0" xfId="0" applyFont="1" applyFill="1" applyAlignment="1">
      <alignment horizontal="center" vertical="center"/>
    </xf>
    <xf numFmtId="4" fontId="7" fillId="6" borderId="0" xfId="0" applyFont="1" applyFill="1" applyBorder="1" applyAlignment="1">
      <alignment horizontal="right" vertical="center"/>
    </xf>
    <xf numFmtId="2" fontId="6" fillId="6" borderId="0" xfId="0" applyNumberFormat="1" applyFont="1" applyFill="1" applyBorder="1" applyAlignment="1">
      <alignment horizontal="left" vertical="center"/>
    </xf>
    <xf numFmtId="4" fontId="6" fillId="3" borderId="1" xfId="0" applyFont="1" applyFill="1" applyBorder="1" applyAlignment="1">
      <alignment horizontal="center" vertical="center"/>
    </xf>
    <xf numFmtId="173" fontId="6" fillId="3" borderId="0" xfId="0" applyNumberFormat="1" applyFont="1" applyFill="1" applyAlignment="1">
      <alignment horizontal="center" vertical="center"/>
    </xf>
    <xf numFmtId="4" fontId="6" fillId="5" borderId="2" xfId="0" applyFont="1" applyFill="1" applyBorder="1" applyAlignment="1">
      <alignment horizontal="right" vertical="center"/>
    </xf>
    <xf numFmtId="4" fontId="6" fillId="4" borderId="0" xfId="0" applyFont="1" applyFill="1" applyAlignment="1">
      <alignment horizontal="center" vertical="center" wrapText="1"/>
    </xf>
    <xf numFmtId="4" fontId="3" fillId="4" borderId="2" xfId="0" applyFont="1" applyFill="1" applyBorder="1" applyAlignment="1">
      <alignment horizontal="center" vertical="center"/>
    </xf>
    <xf numFmtId="4" fontId="6" fillId="5" borderId="2" xfId="0" quotePrefix="1" applyFont="1" applyFill="1" applyBorder="1" applyAlignment="1">
      <alignment horizontal="center" vertical="center"/>
    </xf>
    <xf numFmtId="4" fontId="7" fillId="4" borderId="1" xfId="0" applyFont="1" applyFill="1" applyBorder="1" applyAlignment="1">
      <alignment horizontal="center" vertical="center"/>
    </xf>
    <xf numFmtId="4" fontId="6" fillId="5" borderId="1" xfId="0" applyFont="1" applyFill="1" applyBorder="1" applyAlignment="1">
      <alignment horizontal="center" vertical="center"/>
    </xf>
    <xf numFmtId="4" fontId="6" fillId="5" borderId="0" xfId="0" applyFont="1" applyFill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mu (diff)</c:v>
          </c:tx>
          <c:spPr>
            <a:solidFill>
              <a:srgbClr val="3366FF"/>
            </a:solidFill>
            <a:ln>
              <a:solidFill>
                <a:schemeClr val="accent1"/>
              </a:solidFill>
            </a:ln>
          </c:spPr>
          <c:cat>
            <c:numRef>
              <c:f>'WSD-Incentive'!$G$2</c:f>
              <c:numCache>
                <c:formatCode>#,##0.00</c:formatCode>
                <c:ptCount val="1"/>
              </c:numCache>
            </c:numRef>
          </c:cat>
          <c:val>
            <c:numRef>
              <c:f>'WSD-Incentive'!$H$2</c:f>
              <c:numCache>
                <c:formatCode>#,##0.00</c:formatCode>
                <c:ptCount val="1"/>
                <c:pt idx="0">
                  <c:v>2.0</c:v>
                </c:pt>
              </c:numCache>
            </c:numRef>
          </c:val>
        </c:ser>
        <c:ser>
          <c:idx val="2"/>
          <c:order val="1"/>
          <c:tx>
            <c:v>M (diff)</c:v>
          </c:tx>
          <c:spPr>
            <a:solidFill>
              <a:srgbClr val="FF0000"/>
            </a:solidFill>
            <a:ln>
              <a:solidFill>
                <a:schemeClr val="accent2"/>
              </a:solidFill>
            </a:ln>
          </c:spPr>
          <c:errBars>
            <c:errBarType val="both"/>
            <c:errValType val="cust"/>
            <c:plus>
              <c:numRef>
                <c:f>'WSD-Incentive'!$K$2</c:f>
                <c:numCache>
                  <c:formatCode>General</c:formatCode>
                  <c:ptCount val="1"/>
                  <c:pt idx="0">
                    <c:v>0.787253803421941</c:v>
                  </c:pt>
                </c:numCache>
              </c:numRef>
            </c:plus>
            <c:minus>
              <c:numRef>
                <c:f>'WSD-Incentive'!$K$2</c:f>
                <c:numCache>
                  <c:formatCode>General</c:formatCode>
                  <c:ptCount val="1"/>
                  <c:pt idx="0">
                    <c:v>0.787253803421941</c:v>
                  </c:pt>
                </c:numCache>
              </c:numRef>
            </c:minus>
            <c:spPr>
              <a:ln w="28575" cmpd="sng">
                <a:solidFill>
                  <a:srgbClr val="800000"/>
                </a:solidFill>
              </a:ln>
            </c:spPr>
          </c:errBars>
          <c:cat>
            <c:numRef>
              <c:f>'WSD-Incentive'!$G$2</c:f>
              <c:numCache>
                <c:formatCode>#,##0.00</c:formatCode>
                <c:ptCount val="1"/>
              </c:numCache>
            </c:numRef>
          </c:cat>
          <c:val>
            <c:numRef>
              <c:f>'WSD-Incentive'!$I$2</c:f>
              <c:numCache>
                <c:formatCode>#,##0.00</c:formatCode>
                <c:ptCount val="1"/>
                <c:pt idx="0">
                  <c:v>1.9</c:v>
                </c:pt>
              </c:numCache>
            </c:numRef>
          </c:val>
        </c:ser>
        <c:axId val="736453752"/>
        <c:axId val="736576696"/>
      </c:barChart>
      <c:catAx>
        <c:axId val="7364537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  Mu (diff)     M(diff)</a:t>
                </a:r>
              </a:p>
            </c:rich>
          </c:tx>
          <c:layout>
            <c:manualLayout>
              <c:xMode val="edge"/>
              <c:yMode val="edge"/>
              <c:x val="0.323489742353634"/>
              <c:y val="0.902059496567506"/>
            </c:manualLayout>
          </c:layout>
        </c:title>
        <c:numFmt formatCode="#,##0.00" sourceLinked="1"/>
        <c:tickLblPos val="nextTo"/>
        <c:crossAx val="736576696"/>
        <c:crosses val="autoZero"/>
        <c:auto val="1"/>
        <c:lblAlgn val="ctr"/>
        <c:lblOffset val="100"/>
      </c:catAx>
      <c:valAx>
        <c:axId val="736576696"/>
        <c:scaling>
          <c:orientation val="minMax"/>
          <c:max val="6.0"/>
          <c:min val="-1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Difference</a:t>
                </a:r>
              </a:p>
            </c:rich>
          </c:tx>
          <c:layout/>
        </c:title>
        <c:numFmt formatCode="#,##0" sourceLinked="0"/>
        <c:tickLblPos val="nextTo"/>
        <c:crossAx val="736453752"/>
        <c:crosses val="autoZero"/>
        <c:crossBetween val="between"/>
        <c:majorUnit val="1.0"/>
      </c:valAx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921500" y="3429000"/>
    <xdr:ext cx="5600700" cy="55499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7"/>
  <sheetViews>
    <sheetView tabSelected="1" zoomScale="50" zoomScaleNormal="140" zoomScalePageLayoutView="140" workbookViewId="0">
      <selection activeCell="D29" sqref="D29"/>
    </sheetView>
  </sheetViews>
  <sheetFormatPr baseColWidth="10" defaultColWidth="13.09765625" defaultRowHeight="19"/>
  <cols>
    <col min="1" max="1" width="13.09765625" style="5"/>
    <col min="2" max="5" width="9.3984375" style="3" customWidth="1"/>
    <col min="6" max="6" width="3.69921875" style="3" customWidth="1"/>
    <col min="7" max="7" width="9.69921875" style="3" customWidth="1"/>
    <col min="8" max="8" width="9.796875" style="3" customWidth="1"/>
    <col min="9" max="9" width="3.09765625" style="3" customWidth="1"/>
    <col min="10" max="10" width="12.09765625" style="3" customWidth="1"/>
    <col min="11" max="11" width="9.3984375" style="3" customWidth="1"/>
    <col min="12" max="12" width="6.296875" style="3" customWidth="1"/>
    <col min="13" max="16" width="9.69921875" style="3" customWidth="1"/>
    <col min="17" max="16384" width="13.09765625" style="3"/>
  </cols>
  <sheetData>
    <row r="1" spans="1:12">
      <c r="A1" s="31" t="s">
        <v>5</v>
      </c>
      <c r="B1" s="24"/>
      <c r="C1" s="25" t="s">
        <v>3</v>
      </c>
      <c r="D1" s="26">
        <v>1</v>
      </c>
      <c r="E1" s="24"/>
      <c r="G1" s="39" t="s">
        <v>6</v>
      </c>
      <c r="H1" s="38" t="s">
        <v>7</v>
      </c>
      <c r="I1" s="55" t="s">
        <v>8</v>
      </c>
      <c r="J1" s="55"/>
      <c r="K1" s="48" t="s">
        <v>39</v>
      </c>
    </row>
    <row r="2" spans="1:12">
      <c r="A2" s="51">
        <v>1</v>
      </c>
      <c r="B2" s="24"/>
      <c r="C2" s="54" t="s">
        <v>4</v>
      </c>
      <c r="D2" s="54"/>
      <c r="E2" s="54"/>
      <c r="G2" s="39"/>
      <c r="H2" s="24">
        <f>E3</f>
        <v>2</v>
      </c>
      <c r="I2" s="56">
        <f ca="1">E17</f>
        <v>1.9</v>
      </c>
      <c r="J2" s="56"/>
      <c r="K2" s="8">
        <f ca="1">K7</f>
        <v>0.7872538034219414</v>
      </c>
    </row>
    <row r="3" spans="1:12" ht="27" customHeight="1">
      <c r="A3" s="32"/>
      <c r="B3" s="24"/>
      <c r="C3" s="24">
        <v>15</v>
      </c>
      <c r="D3" s="24">
        <v>17</v>
      </c>
      <c r="E3" s="24">
        <f>D3-C3</f>
        <v>2</v>
      </c>
    </row>
    <row r="4" spans="1:12" s="5" customFormat="1" ht="27" customHeight="1">
      <c r="A4" s="32"/>
      <c r="B4" s="46" t="s">
        <v>37</v>
      </c>
      <c r="C4" s="47">
        <v>0.05</v>
      </c>
      <c r="D4" s="40" t="s">
        <v>25</v>
      </c>
      <c r="E4" s="41">
        <v>0.95</v>
      </c>
      <c r="G4" s="7" t="s">
        <v>36</v>
      </c>
      <c r="H4" s="18"/>
      <c r="I4" s="4"/>
      <c r="J4" s="7" t="s">
        <v>10</v>
      </c>
      <c r="K4" s="19"/>
    </row>
    <row r="5" spans="1:12" s="4" customFormat="1" ht="21" customHeight="1">
      <c r="A5" s="32"/>
      <c r="B5" s="42"/>
      <c r="C5" s="43" t="s">
        <v>11</v>
      </c>
      <c r="D5" s="43" t="s">
        <v>12</v>
      </c>
      <c r="E5" s="43" t="s">
        <v>13</v>
      </c>
      <c r="G5" s="9" t="s">
        <v>9</v>
      </c>
      <c r="H5" s="14">
        <f ca="1">E17/E27</f>
        <v>5.4596098257605625</v>
      </c>
      <c r="I5" s="3"/>
      <c r="J5" s="9" t="s">
        <v>15</v>
      </c>
      <c r="K5" s="49">
        <f ca="1">E27</f>
        <v>0.348010216963685</v>
      </c>
    </row>
    <row r="6" spans="1:12" s="4" customFormat="1" ht="45" customHeight="1">
      <c r="A6" s="37" t="s">
        <v>26</v>
      </c>
      <c r="B6" s="44" t="s">
        <v>27</v>
      </c>
      <c r="C6" s="44" t="s">
        <v>0</v>
      </c>
      <c r="D6" s="44" t="s">
        <v>20</v>
      </c>
      <c r="E6" s="44" t="s">
        <v>17</v>
      </c>
      <c r="G6" s="9" t="s">
        <v>23</v>
      </c>
      <c r="H6" s="14">
        <f ca="1">TINV(C4*2,E23)</f>
        <v>1.83311292255007</v>
      </c>
      <c r="I6" s="3"/>
      <c r="J6" s="9" t="s">
        <v>24</v>
      </c>
      <c r="K6" s="14">
        <f ca="1">TINV(1-E4,E23)</f>
        <v>2.262157158173582</v>
      </c>
      <c r="L6" s="15"/>
    </row>
    <row r="7" spans="1:12" ht="30" customHeight="1">
      <c r="A7" s="24">
        <f t="shared" ref="A7:A16" ca="1" si="0">NORMINV(RAND(),0,$A$2)</f>
        <v>0.98653856430971154</v>
      </c>
      <c r="B7" s="28">
        <v>1</v>
      </c>
      <c r="C7" s="28">
        <f t="shared" ref="C7:D16" ca="1" si="1">ROUND(NORMINV(RAND(),C$3,$D$1)+$A7,0)</f>
        <v>17</v>
      </c>
      <c r="D7" s="28">
        <f t="shared" ca="1" si="1"/>
        <v>18</v>
      </c>
      <c r="E7" s="28">
        <f ca="1">D7-C7</f>
        <v>1</v>
      </c>
      <c r="F7" s="1"/>
      <c r="G7" s="21" t="s">
        <v>21</v>
      </c>
      <c r="H7" s="23" t="str">
        <f ca="1">IF(H5&gt;H6,"Reject", "Don'to reject")</f>
        <v>Reject</v>
      </c>
      <c r="J7" s="21" t="s">
        <v>28</v>
      </c>
      <c r="K7" s="22">
        <f ca="1">K6*E27</f>
        <v>0.7872538034219414</v>
      </c>
      <c r="L7" s="6"/>
    </row>
    <row r="8" spans="1:12" ht="30" customHeight="1">
      <c r="A8" s="24">
        <f t="shared" ca="1" si="0"/>
        <v>1.1035950255359324</v>
      </c>
      <c r="B8" s="28">
        <v>2</v>
      </c>
      <c r="C8" s="28">
        <f t="shared" ca="1" si="1"/>
        <v>17</v>
      </c>
      <c r="D8" s="28">
        <f t="shared" ca="1" si="1"/>
        <v>19</v>
      </c>
      <c r="E8" s="28">
        <f t="shared" ref="E8:E16" ca="1" si="2">D8-C8</f>
        <v>2</v>
      </c>
      <c r="F8" s="1"/>
      <c r="G8" s="20"/>
      <c r="H8" s="20"/>
      <c r="J8" s="9" t="s">
        <v>22</v>
      </c>
      <c r="K8" s="14">
        <f ca="1">E17+K7</f>
        <v>2.6872538034219415</v>
      </c>
      <c r="L8" s="6"/>
    </row>
    <row r="9" spans="1:12" ht="30" customHeight="1">
      <c r="A9" s="24">
        <f t="shared" ca="1" si="0"/>
        <v>-1.5718592919392416</v>
      </c>
      <c r="B9" s="28">
        <v>3</v>
      </c>
      <c r="C9" s="28">
        <f t="shared" ca="1" si="1"/>
        <v>12</v>
      </c>
      <c r="D9" s="28">
        <f t="shared" ca="1" si="1"/>
        <v>15</v>
      </c>
      <c r="E9" s="28">
        <f t="shared" ca="1" si="2"/>
        <v>3</v>
      </c>
      <c r="F9" s="2"/>
      <c r="G9" s="20"/>
      <c r="H9" s="20"/>
      <c r="J9" s="9" t="s">
        <v>2</v>
      </c>
      <c r="K9" s="14">
        <f ca="1">E17-K7</f>
        <v>1.1127461965780585</v>
      </c>
      <c r="L9" s="6"/>
    </row>
    <row r="10" spans="1:12" ht="30" customHeight="1">
      <c r="A10" s="24">
        <f t="shared" ca="1" si="0"/>
        <v>-1.3291583178911219</v>
      </c>
      <c r="B10" s="28">
        <v>4</v>
      </c>
      <c r="C10" s="28">
        <f t="shared" ca="1" si="1"/>
        <v>14</v>
      </c>
      <c r="D10" s="28">
        <f t="shared" ca="1" si="1"/>
        <v>17</v>
      </c>
      <c r="E10" s="28">
        <f t="shared" ca="1" si="2"/>
        <v>3</v>
      </c>
    </row>
    <row r="11" spans="1:12" ht="30" customHeight="1">
      <c r="A11" s="24">
        <f t="shared" ca="1" si="0"/>
        <v>-0.66303429795244573</v>
      </c>
      <c r="B11" s="28">
        <v>5</v>
      </c>
      <c r="C11" s="28">
        <f t="shared" ca="1" si="1"/>
        <v>16</v>
      </c>
      <c r="D11" s="28">
        <f t="shared" ca="1" si="1"/>
        <v>17</v>
      </c>
      <c r="E11" s="28">
        <f t="shared" ca="1" si="2"/>
        <v>1</v>
      </c>
    </row>
    <row r="12" spans="1:12" ht="30" customHeight="1">
      <c r="A12" s="24">
        <f t="shared" ca="1" si="0"/>
        <v>-0.40432846996790572</v>
      </c>
      <c r="B12" s="28">
        <v>6</v>
      </c>
      <c r="C12" s="28">
        <f t="shared" ca="1" si="1"/>
        <v>15</v>
      </c>
      <c r="D12" s="28">
        <f t="shared" ca="1" si="1"/>
        <v>17</v>
      </c>
      <c r="E12" s="28">
        <f t="shared" ca="1" si="2"/>
        <v>2</v>
      </c>
      <c r="G12" s="45"/>
      <c r="H12" s="45"/>
    </row>
    <row r="13" spans="1:12" ht="30" customHeight="1">
      <c r="A13" s="24">
        <f t="shared" ca="1" si="0"/>
        <v>2.0502275721133598</v>
      </c>
      <c r="B13" s="28">
        <v>7</v>
      </c>
      <c r="C13" s="28">
        <f t="shared" ca="1" si="1"/>
        <v>16</v>
      </c>
      <c r="D13" s="28">
        <f t="shared" ca="1" si="1"/>
        <v>19</v>
      </c>
      <c r="E13" s="28">
        <f t="shared" ca="1" si="2"/>
        <v>3</v>
      </c>
    </row>
    <row r="14" spans="1:12" ht="30" customHeight="1">
      <c r="A14" s="24">
        <f t="shared" ca="1" si="0"/>
        <v>-0.10550920637555466</v>
      </c>
      <c r="B14" s="28">
        <v>8</v>
      </c>
      <c r="C14" s="28">
        <f t="shared" ca="1" si="1"/>
        <v>17</v>
      </c>
      <c r="D14" s="28">
        <f t="shared" ca="1" si="1"/>
        <v>17</v>
      </c>
      <c r="E14" s="28">
        <f t="shared" ca="1" si="2"/>
        <v>0</v>
      </c>
    </row>
    <row r="15" spans="1:12" ht="30" customHeight="1">
      <c r="A15" s="24">
        <f t="shared" ca="1" si="0"/>
        <v>0.41810239572300023</v>
      </c>
      <c r="B15" s="28">
        <v>9</v>
      </c>
      <c r="C15" s="28">
        <f t="shared" ca="1" si="1"/>
        <v>15</v>
      </c>
      <c r="D15" s="28">
        <f t="shared" ca="1" si="1"/>
        <v>18</v>
      </c>
      <c r="E15" s="28">
        <f t="shared" ca="1" si="2"/>
        <v>3</v>
      </c>
    </row>
    <row r="16" spans="1:12" ht="30" customHeight="1">
      <c r="A16" s="33">
        <f t="shared" ca="1" si="0"/>
        <v>-0.37154500669476653</v>
      </c>
      <c r="B16" s="29">
        <v>10</v>
      </c>
      <c r="C16" s="29">
        <f t="shared" ca="1" si="1"/>
        <v>16</v>
      </c>
      <c r="D16" s="29">
        <f t="shared" ca="1" si="1"/>
        <v>17</v>
      </c>
      <c r="E16" s="29">
        <f t="shared" ca="1" si="2"/>
        <v>1</v>
      </c>
    </row>
    <row r="17" spans="1:5" ht="30" customHeight="1">
      <c r="A17" s="34">
        <f ca="1">AVERAGE(A7:A16)</f>
        <v>1.1302896686096802E-2</v>
      </c>
      <c r="B17" s="27" t="s">
        <v>18</v>
      </c>
      <c r="C17" s="30">
        <f ca="1">AVERAGE(C7:C16)</f>
        <v>15.5</v>
      </c>
      <c r="D17" s="30">
        <f ca="1">AVERAGE(D7:D16)</f>
        <v>17.399999999999999</v>
      </c>
      <c r="E17" s="30">
        <f ca="1">AVERAGE(E7:E16)</f>
        <v>1.9</v>
      </c>
    </row>
    <row r="18" spans="1:5" ht="33" customHeight="1">
      <c r="A18" s="35"/>
      <c r="B18" s="27"/>
      <c r="C18" s="36" t="s">
        <v>19</v>
      </c>
      <c r="D18" s="36" t="s">
        <v>16</v>
      </c>
      <c r="E18" s="36" t="s">
        <v>29</v>
      </c>
    </row>
    <row r="19" spans="1:5" ht="23" customHeight="1" thickBot="1">
      <c r="A19" s="52"/>
      <c r="B19" s="50" t="s">
        <v>30</v>
      </c>
      <c r="C19" s="53">
        <f ca="1">STDEV(C7:C16)</f>
        <v>1.5811388300841898</v>
      </c>
      <c r="D19" s="53">
        <f t="shared" ref="D19:E19" ca="1" si="3">STDEV(D7:D16)</f>
        <v>1.1737877907772716</v>
      </c>
      <c r="E19" s="53">
        <f t="shared" ca="1" si="3"/>
        <v>1.1005049346146119</v>
      </c>
    </row>
    <row r="20" spans="1:5" ht="27" customHeight="1" thickTop="1">
      <c r="B20" s="8"/>
      <c r="C20" s="16" t="s">
        <v>38</v>
      </c>
      <c r="D20" s="9" t="s">
        <v>1</v>
      </c>
      <c r="E20" s="10">
        <f ca="1">SUM(E7:E16)</f>
        <v>19</v>
      </c>
    </row>
    <row r="21" spans="1:5" s="5" customFormat="1" ht="30" customHeight="1">
      <c r="B21" s="8"/>
      <c r="C21" s="8"/>
      <c r="D21" s="9" t="s">
        <v>31</v>
      </c>
      <c r="E21" s="10">
        <f ca="1">COUNT(E7:E16)</f>
        <v>10</v>
      </c>
    </row>
    <row r="22" spans="1:5">
      <c r="B22" s="8"/>
      <c r="C22" s="8"/>
      <c r="D22" s="11" t="s">
        <v>32</v>
      </c>
      <c r="E22" s="17">
        <f ca="1">SUMSQ(E7:E16)-E20^2/E21</f>
        <v>10.899999999999999</v>
      </c>
    </row>
    <row r="23" spans="1:5">
      <c r="B23" s="8"/>
      <c r="C23" s="8"/>
      <c r="D23" s="12" t="s">
        <v>33</v>
      </c>
      <c r="E23" s="13">
        <f ca="1">E21-1</f>
        <v>9</v>
      </c>
    </row>
    <row r="24" spans="1:5" ht="20">
      <c r="B24" s="8"/>
      <c r="C24" s="8"/>
      <c r="D24" s="9" t="s">
        <v>34</v>
      </c>
      <c r="E24" s="14">
        <f ca="1">E22/E23</f>
        <v>1.211111111111111</v>
      </c>
    </row>
    <row r="25" spans="1:5">
      <c r="B25" s="8"/>
      <c r="C25" s="8"/>
      <c r="D25" s="9" t="s">
        <v>35</v>
      </c>
      <c r="E25" s="14">
        <f ca="1">SQRT(E24)</f>
        <v>1.1005049346146119</v>
      </c>
    </row>
    <row r="26" spans="1:5" ht="20">
      <c r="B26" s="8"/>
      <c r="C26" s="8"/>
      <c r="D26" s="9" t="s">
        <v>14</v>
      </c>
      <c r="E26" s="14">
        <f ca="1">E24/E21</f>
        <v>0.1211111111111111</v>
      </c>
    </row>
    <row r="27" spans="1:5">
      <c r="B27" s="8"/>
      <c r="C27" s="8"/>
      <c r="D27" s="9" t="s">
        <v>15</v>
      </c>
      <c r="E27" s="14">
        <f ca="1">SQRT(E26)</f>
        <v>0.348010216963685</v>
      </c>
    </row>
    <row r="29" spans="1:5">
      <c r="D29" s="3">
        <f ca="1">PEARSON(C7:C16,D7:D16)</f>
        <v>0.71842120810709964</v>
      </c>
    </row>
    <row r="30" spans="1:5" s="5" customFormat="1">
      <c r="D30" s="2"/>
    </row>
    <row r="31" spans="1:5" s="5" customFormat="1" ht="30" customHeight="1"/>
    <row r="36" spans="4:5">
      <c r="D36" s="2"/>
      <c r="E36" s="5"/>
    </row>
    <row r="37" spans="4:5" s="5" customFormat="1" ht="30" customHeight="1"/>
  </sheetData>
  <mergeCells count="3">
    <mergeCell ref="C2:E2"/>
    <mergeCell ref="I1:J1"/>
    <mergeCell ref="I2:J2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WSD-Incentive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2013-05-20T16:49:14Z</dcterms:modified>
</cp:coreProperties>
</file>