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1316" windowHeight="8040" activeTab="1"/>
  </bookViews>
  <sheets>
    <sheet name="NPV" sheetId="1" r:id="rId1"/>
    <sheet name="Revers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<sst xmlns="http://schemas.openxmlformats.org/spreadsheetml/2006/main" count="35" uniqueCount="19">
  <si>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 xml:space="preserve">Example </t>
  </si>
  <si>
    <t>c0</t>
  </si>
  <si>
    <t>c1</t>
  </si>
  <si>
    <t>r</t>
  </si>
  <si>
    <t>IRR</t>
  </si>
  <si>
    <t>NPV(r )</t>
  </si>
  <si>
    <t>Example</t>
  </si>
  <si>
    <t>c3</t>
  </si>
  <si>
    <t>1+r</t>
  </si>
  <si>
    <t>Use Quadratic formula</t>
  </si>
  <si>
    <t>IRR: guess = 0.2</t>
  </si>
  <si>
    <t>IRR: guess = -2</t>
  </si>
  <si>
    <t>A</t>
  </si>
  <si>
    <t>B</t>
  </si>
  <si>
    <t>NPVA(r )</t>
  </si>
  <si>
    <t>NPVB(r )</t>
  </si>
  <si>
    <t>c4</t>
  </si>
  <si>
    <t>NPV</t>
  </si>
  <si>
    <t>Example: Reverse cash flows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</si>
</sst>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2" borderId="0" xfId="0" applyNumberFormat="1" applyFill="1" applyAlignment="1">
      <alignment/>
    </xf>
    <xf numFmtId="0" fontId="0" fillId="3" borderId="0" xfId="0" applyFill="1" applyAlignment="1">
      <alignment/>
    </xf>
    <xf numFmtId="8" fontId="0" fillId="3" borderId="0" xfId="0" applyNumberFormat="1" applyFill="1" applyAlignment="1">
      <alignment/>
    </xf>
    <xf numFmtId="10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NPV(r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(NPV!$E$8:$E$13,NPV!$E$15:$E$28)</c:f>
              <c:numCache/>
            </c:numRef>
          </c:xVal>
          <c:yVal>
            <c:numRef>
              <c:f>(NPV!$F$8:$F$13,NPV!$F$15:$F$28)</c:f>
              <c:numCache/>
            </c:numRef>
          </c:yVal>
          <c:smooth val="1"/>
        </c:ser>
        <c:axId val="1335482"/>
        <c:axId val="12019339"/>
      </c:scatterChart>
      <c:val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crossBetween val="midCat"/>
        <c:dispUnits/>
      </c:valAx>
      <c:valAx>
        <c:axId val="120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NPV for Projects A and B as a function of the discount rate, 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Project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NPV!$E$35:$E$64</c:f>
              <c:numCache/>
            </c:numRef>
          </c:xVal>
          <c:yVal>
            <c:numRef>
              <c:f>NPV!$F$35:$F$64</c:f>
              <c:numCache/>
            </c:numRef>
          </c:yVal>
          <c:smooth val="1"/>
        </c:ser>
        <c:ser>
          <c:idx val="1"/>
          <c:order val="1"/>
          <c:tx>
            <c:v>Project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NPV!$E$35:$E$64</c:f>
              <c:numCache/>
            </c:numRef>
          </c:xVal>
          <c:yVal>
            <c:numRef>
              <c:f>NPV!$G$35:$G$64</c:f>
              <c:numCache/>
            </c:numRef>
          </c:yVal>
          <c:smooth val="1"/>
        </c:ser>
        <c:axId val="41065188"/>
        <c:axId val="34042373"/>
      </c:scatterChart>
      <c:val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Discount rate,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crossBetween val="midCat"/>
        <c:dispUnits/>
        <c:majorUnit val="0.03"/>
      </c:valAx>
      <c:valAx>
        <c:axId val="3404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0.51875</cdr:y>
    </cdr:from>
    <cdr:to>
      <cdr:x>0.2565</cdr:x>
      <cdr:y>0.604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666875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NPV(-1.54) = 0</a:t>
          </a:r>
        </a:p>
      </cdr:txBody>
    </cdr:sp>
  </cdr:relSizeAnchor>
  <cdr:relSizeAnchor xmlns:cdr="http://schemas.openxmlformats.org/drawingml/2006/chartDrawing">
    <cdr:from>
      <cdr:x>0.17625</cdr:x>
      <cdr:y>0.5705</cdr:y>
    </cdr:from>
    <cdr:to>
      <cdr:x>0.2085</cdr:x>
      <cdr:y>0.72675</cdr:y>
    </cdr:to>
    <cdr:sp>
      <cdr:nvSpPr>
        <cdr:cNvPr id="2" name="Line 2"/>
        <cdr:cNvSpPr>
          <a:spLocks/>
        </cdr:cNvSpPr>
      </cdr:nvSpPr>
      <cdr:spPr>
        <a:xfrm>
          <a:off x="1095375" y="1828800"/>
          <a:ext cx="200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0.53575</cdr:y>
    </cdr:from>
    <cdr:to>
      <cdr:x>0.9545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172402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NPV(0.22) = 0</a:t>
          </a:r>
        </a:p>
      </cdr:txBody>
    </cdr:sp>
  </cdr:relSizeAnchor>
  <cdr:relSizeAnchor xmlns:cdr="http://schemas.openxmlformats.org/drawingml/2006/chartDrawing">
    <cdr:from>
      <cdr:x>0.869</cdr:x>
      <cdr:y>0.59175</cdr:y>
    </cdr:from>
    <cdr:to>
      <cdr:x>0.87875</cdr:x>
      <cdr:y>0.74025</cdr:y>
    </cdr:to>
    <cdr:sp>
      <cdr:nvSpPr>
        <cdr:cNvPr id="4" name="Line 4"/>
        <cdr:cNvSpPr>
          <a:spLocks/>
        </cdr:cNvSpPr>
      </cdr:nvSpPr>
      <cdr:spPr>
        <a:xfrm flipH="1">
          <a:off x="5429250" y="1905000"/>
          <a:ext cx="57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9</xdr:row>
      <xdr:rowOff>85725</xdr:rowOff>
    </xdr:from>
    <xdr:to>
      <xdr:col>17</xdr:col>
      <xdr:colOff>47625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705350" y="1543050"/>
        <a:ext cx="6248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33</xdr:row>
      <xdr:rowOff>152400</xdr:rowOff>
    </xdr:from>
    <xdr:to>
      <xdr:col>19</xdr:col>
      <xdr:colOff>590550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5629275" y="5495925"/>
        <a:ext cx="70866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42</xdr:row>
      <xdr:rowOff>19050</xdr:rowOff>
    </xdr:from>
    <xdr:to>
      <xdr:col>3</xdr:col>
      <xdr:colOff>19050</xdr:colOff>
      <xdr:row>43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4825" y="6819900"/>
          <a:ext cx="1419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NPVB(0.1) &gt; NPVA(0.1)</a:t>
          </a:r>
        </a:p>
      </xdr:txBody>
    </xdr:sp>
    <xdr:clientData/>
  </xdr:twoCellAnchor>
  <xdr:twoCellAnchor>
    <xdr:from>
      <xdr:col>0</xdr:col>
      <xdr:colOff>476250</xdr:colOff>
      <xdr:row>48</xdr:row>
      <xdr:rowOff>133350</xdr:rowOff>
    </xdr:from>
    <xdr:to>
      <xdr:col>3</xdr:col>
      <xdr:colOff>209550</xdr:colOff>
      <xdr:row>50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6250" y="7905750"/>
          <a:ext cx="16383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NPVB(0.17) &lt; NPVA(0.17)</a:t>
          </a:r>
        </a:p>
      </xdr:txBody>
    </xdr:sp>
    <xdr:clientData/>
  </xdr:twoCellAnchor>
  <xdr:twoCellAnchor>
    <xdr:from>
      <xdr:col>3</xdr:col>
      <xdr:colOff>142875</xdr:colOff>
      <xdr:row>42</xdr:row>
      <xdr:rowOff>47625</xdr:rowOff>
    </xdr:from>
    <xdr:to>
      <xdr:col>3</xdr:col>
      <xdr:colOff>523875</xdr:colOff>
      <xdr:row>43</xdr:row>
      <xdr:rowOff>95250</xdr:rowOff>
    </xdr:to>
    <xdr:sp>
      <xdr:nvSpPr>
        <xdr:cNvPr id="5" name="Line 5"/>
        <xdr:cNvSpPr>
          <a:spLocks/>
        </xdr:cNvSpPr>
      </xdr:nvSpPr>
      <xdr:spPr>
        <a:xfrm>
          <a:off x="2047875" y="684847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49</xdr:row>
      <xdr:rowOff>85725</xdr:rowOff>
    </xdr:from>
    <xdr:to>
      <xdr:col>3</xdr:col>
      <xdr:colOff>533400</xdr:colOff>
      <xdr:row>50</xdr:row>
      <xdr:rowOff>76200</xdr:rowOff>
    </xdr:to>
    <xdr:sp>
      <xdr:nvSpPr>
        <xdr:cNvPr id="6" name="Line 6"/>
        <xdr:cNvSpPr>
          <a:spLocks/>
        </xdr:cNvSpPr>
      </xdr:nvSpPr>
      <xdr:spPr>
        <a:xfrm>
          <a:off x="2228850" y="8020050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30</xdr:row>
      <xdr:rowOff>104775</xdr:rowOff>
    </xdr:from>
    <xdr:to>
      <xdr:col>8</xdr:col>
      <xdr:colOff>504825</xdr:colOff>
      <xdr:row>32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19675" y="4962525"/>
          <a:ext cx="904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IRRA &gt; IRRB</a:t>
          </a:r>
        </a:p>
      </xdr:txBody>
    </xdr:sp>
    <xdr:clientData/>
  </xdr:twoCellAnchor>
  <xdr:twoCellAnchor>
    <xdr:from>
      <xdr:col>7</xdr:col>
      <xdr:colOff>504825</xdr:colOff>
      <xdr:row>32</xdr:row>
      <xdr:rowOff>85725</xdr:rowOff>
    </xdr:from>
    <xdr:to>
      <xdr:col>8</xdr:col>
      <xdr:colOff>95250</xdr:colOff>
      <xdr:row>33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14950" y="5267325"/>
          <a:ext cx="200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4">
      <selection activeCell="F8" sqref="F8"/>
    </sheetView>
  </sheetViews>
  <sheetFormatPr defaultColWidth="9.140625" defaultRowHeight="12.75"/>
  <cols>
    <col min="2" max="2" width="10.28125" style="0" customWidth="1"/>
    <col min="6" max="6" width="16.140625" style="0" customWidth="1"/>
  </cols>
  <sheetData>
    <row r="2" ht="12.75">
      <c r="B2" t="s">
        <v>0</v>
      </c>
    </row>
    <row r="3" spans="2:6" ht="12.75">
      <c r="B3" t="s">
        <v>1</v>
      </c>
      <c r="C3" t="s">
        <v>2</v>
      </c>
      <c r="D3" t="s">
        <v>4</v>
      </c>
      <c r="E3" t="s">
        <v>3</v>
      </c>
      <c r="F3" t="s">
        <v>5</v>
      </c>
    </row>
    <row r="4" spans="2:6" ht="12.75">
      <c r="B4">
        <v>-4</v>
      </c>
      <c r="C4">
        <v>5</v>
      </c>
      <c r="D4" s="1">
        <f>IRR(B4:C4,0.2)</f>
        <v>0.24999999999999978</v>
      </c>
      <c r="E4">
        <v>0.2</v>
      </c>
      <c r="F4" s="2">
        <f>NPV(E4,C4)+B4</f>
        <v>0.16666666666666696</v>
      </c>
    </row>
    <row r="6" spans="2:8" ht="12.75">
      <c r="B6" t="s">
        <v>6</v>
      </c>
      <c r="H6" t="s">
        <v>9</v>
      </c>
    </row>
    <row r="7" spans="2:10" ht="12.75">
      <c r="B7" t="s">
        <v>1</v>
      </c>
      <c r="C7" t="s">
        <v>2</v>
      </c>
      <c r="D7" t="s">
        <v>7</v>
      </c>
      <c r="E7" t="s">
        <v>3</v>
      </c>
      <c r="F7" t="s">
        <v>5</v>
      </c>
      <c r="H7" t="s">
        <v>8</v>
      </c>
      <c r="I7">
        <f>(-2+SQRT(28))/(-6)</f>
        <v>-0.5485837703548636</v>
      </c>
      <c r="J7">
        <f>(-2-SQRT(28))/(-6)</f>
        <v>1.2152504370215302</v>
      </c>
    </row>
    <row r="8" spans="2:10" ht="12.75">
      <c r="B8">
        <v>-3</v>
      </c>
      <c r="C8">
        <v>2</v>
      </c>
      <c r="D8">
        <v>2</v>
      </c>
      <c r="E8">
        <v>-1.6</v>
      </c>
      <c r="F8" s="2">
        <f>$B$8+NPV(E8,$C$8,$D$8)</f>
        <v>-0.7777777777777786</v>
      </c>
      <c r="H8" t="s">
        <v>3</v>
      </c>
      <c r="I8">
        <f>I7-1</f>
        <v>-1.5485837703548637</v>
      </c>
      <c r="J8">
        <f>J7-1</f>
        <v>0.21525043702153024</v>
      </c>
    </row>
    <row r="9" spans="5:6" ht="12.75">
      <c r="E9">
        <v>-1.5</v>
      </c>
      <c r="F9" s="2">
        <f aca="true" t="shared" si="0" ref="F9:F28">$B$8+NPV(E9,$C$8,$D$8)</f>
        <v>1</v>
      </c>
    </row>
    <row r="10" spans="2:6" ht="12.75">
      <c r="B10" t="s">
        <v>10</v>
      </c>
      <c r="E10">
        <v>-1.4</v>
      </c>
      <c r="F10" s="2">
        <f t="shared" si="0"/>
        <v>4.5000000000000036</v>
      </c>
    </row>
    <row r="11" spans="2:6" ht="12.75">
      <c r="B11" s="1">
        <f>IRR(B8:D8,0.1)</f>
        <v>0.21525043702020233</v>
      </c>
      <c r="E11">
        <v>-1.3</v>
      </c>
      <c r="F11" s="2">
        <f t="shared" si="0"/>
        <v>12.555555555555552</v>
      </c>
    </row>
    <row r="12" spans="2:6" ht="12.75">
      <c r="B12" t="s">
        <v>11</v>
      </c>
      <c r="E12">
        <v>-1.2</v>
      </c>
      <c r="F12" s="2">
        <f t="shared" si="0"/>
        <v>37.000000000000014</v>
      </c>
    </row>
    <row r="13" spans="2:6" ht="12.75">
      <c r="B13" s="1" t="e">
        <f>IRR(B8:D8,-2)</f>
        <v>#VALUE!</v>
      </c>
      <c r="E13">
        <v>-1.1</v>
      </c>
      <c r="F13" s="2">
        <f t="shared" si="0"/>
        <v>176.99999999999966</v>
      </c>
    </row>
    <row r="14" ht="12.75">
      <c r="F14" s="2"/>
    </row>
    <row r="15" spans="5:6" ht="12.75">
      <c r="E15">
        <v>-0.899999999999999</v>
      </c>
      <c r="F15" s="2">
        <f t="shared" si="0"/>
        <v>216.9999999999959</v>
      </c>
    </row>
    <row r="16" spans="5:6" ht="12.75">
      <c r="E16">
        <v>-0.799999999999999</v>
      </c>
      <c r="F16" s="2">
        <f t="shared" si="0"/>
        <v>56.999999999999474</v>
      </c>
    </row>
    <row r="17" spans="5:6" ht="12.75">
      <c r="E17">
        <v>-0.699999999999999</v>
      </c>
      <c r="F17" s="2">
        <f t="shared" si="0"/>
        <v>25.888888888888708</v>
      </c>
    </row>
    <row r="18" spans="5:6" ht="12.75">
      <c r="E18">
        <v>-0.6</v>
      </c>
      <c r="F18" s="2">
        <f t="shared" si="0"/>
        <v>14.5</v>
      </c>
    </row>
    <row r="19" spans="5:6" ht="12.75">
      <c r="E19">
        <v>-0.5</v>
      </c>
      <c r="F19" s="2">
        <f t="shared" si="0"/>
        <v>9</v>
      </c>
    </row>
    <row r="20" spans="5:6" ht="12.75">
      <c r="E20">
        <v>-0.4</v>
      </c>
      <c r="F20" s="2">
        <f t="shared" si="0"/>
        <v>5.888888888888891</v>
      </c>
    </row>
    <row r="21" spans="5:6" ht="12.75">
      <c r="E21">
        <v>-0.3</v>
      </c>
      <c r="F21" s="2">
        <f t="shared" si="0"/>
        <v>3.938775510204083</v>
      </c>
    </row>
    <row r="22" spans="5:6" ht="12.75">
      <c r="E22">
        <v>-0.2</v>
      </c>
      <c r="F22" s="2">
        <f t="shared" si="0"/>
        <v>2.625</v>
      </c>
    </row>
    <row r="23" spans="5:6" ht="12.75">
      <c r="E23">
        <v>-0.1</v>
      </c>
      <c r="F23" s="2">
        <f t="shared" si="0"/>
        <v>1.6913580246913584</v>
      </c>
    </row>
    <row r="24" spans="5:6" ht="12.75">
      <c r="E24">
        <v>0</v>
      </c>
      <c r="F24" s="2">
        <f t="shared" si="0"/>
        <v>1</v>
      </c>
    </row>
    <row r="25" spans="5:6" ht="12.75">
      <c r="E25">
        <v>0.0999999999999999</v>
      </c>
      <c r="F25" s="2">
        <f t="shared" si="0"/>
        <v>0.4710743801652897</v>
      </c>
    </row>
    <row r="26" spans="5:6" ht="12.75">
      <c r="E26">
        <v>0.2</v>
      </c>
      <c r="F26" s="2">
        <f t="shared" si="0"/>
        <v>0.0555555555555558</v>
      </c>
    </row>
    <row r="27" spans="5:6" ht="12.75">
      <c r="E27">
        <v>0.3</v>
      </c>
      <c r="F27" s="2">
        <f t="shared" si="0"/>
        <v>-0.27810650887573996</v>
      </c>
    </row>
    <row r="28" spans="5:6" ht="12.75">
      <c r="E28">
        <v>0.4</v>
      </c>
      <c r="F28" s="2">
        <f t="shared" si="0"/>
        <v>-0.5510204081632648</v>
      </c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spans="2:6" ht="12.75">
      <c r="B33" t="s">
        <v>6</v>
      </c>
      <c r="F33" s="2"/>
    </row>
    <row r="34" spans="2:8" ht="12.75">
      <c r="B34" t="s">
        <v>1</v>
      </c>
      <c r="C34" t="s">
        <v>2</v>
      </c>
      <c r="D34" t="s">
        <v>7</v>
      </c>
      <c r="E34" t="s">
        <v>3</v>
      </c>
      <c r="F34" t="s">
        <v>14</v>
      </c>
      <c r="G34" t="s">
        <v>15</v>
      </c>
      <c r="H34" t="s">
        <v>4</v>
      </c>
    </row>
    <row r="35" spans="1:8" ht="12.75">
      <c r="A35" t="s">
        <v>12</v>
      </c>
      <c r="B35">
        <v>-100</v>
      </c>
      <c r="C35">
        <v>70</v>
      </c>
      <c r="D35">
        <v>70</v>
      </c>
      <c r="E35">
        <v>0.01</v>
      </c>
      <c r="F35" s="2">
        <f>$B$35+NPV(E35,$C$35,$D$35)</f>
        <v>37.92765415155378</v>
      </c>
      <c r="G35" s="2">
        <f>$B$36+NPV(E35,$C$36,$D$36)</f>
        <v>44.39564748554065</v>
      </c>
      <c r="H35" s="7">
        <f>IRR(B35:D35,0.2)</f>
        <v>0.25691785736085276</v>
      </c>
    </row>
    <row r="36" spans="1:8" ht="12.75">
      <c r="A36" t="s">
        <v>13</v>
      </c>
      <c r="B36">
        <v>-120</v>
      </c>
      <c r="C36">
        <v>70</v>
      </c>
      <c r="D36">
        <v>97</v>
      </c>
      <c r="E36">
        <v>0.02</v>
      </c>
      <c r="F36" s="2">
        <f aca="true" t="shared" si="1" ref="F36:F64">$B$35+NPV(E36,$C$35,$D$35)</f>
        <v>35.90926566705113</v>
      </c>
      <c r="G36" s="2">
        <f aca="true" t="shared" si="2" ref="G36:G55">$B$36+NPV(E36,$C$36,$D$36)</f>
        <v>41.86082276047674</v>
      </c>
      <c r="H36" s="7">
        <f>IRR(B36:D36,0.2)</f>
        <v>0.23686652794884375</v>
      </c>
    </row>
    <row r="37" spans="5:7" ht="12.75">
      <c r="E37">
        <v>0.03</v>
      </c>
      <c r="F37" s="2">
        <f t="shared" si="1"/>
        <v>33.9428786879065</v>
      </c>
      <c r="G37" s="2">
        <f t="shared" si="2"/>
        <v>39.392968234517866</v>
      </c>
    </row>
    <row r="38" spans="5:7" ht="12.75">
      <c r="E38">
        <v>0.04</v>
      </c>
      <c r="F38" s="2">
        <f t="shared" si="1"/>
        <v>32.02662721893492</v>
      </c>
      <c r="G38" s="2">
        <f t="shared" si="2"/>
        <v>36.98964497041419</v>
      </c>
    </row>
    <row r="39" spans="5:7" ht="12.75">
      <c r="E39">
        <v>0.05</v>
      </c>
      <c r="F39" s="2">
        <f t="shared" si="1"/>
        <v>30.15873015873015</v>
      </c>
      <c r="G39" s="2">
        <f t="shared" si="2"/>
        <v>34.6485260770975</v>
      </c>
    </row>
    <row r="40" spans="5:7" ht="12.75">
      <c r="E40">
        <v>0.06</v>
      </c>
      <c r="F40" s="2">
        <f t="shared" si="1"/>
        <v>28.337486650053393</v>
      </c>
      <c r="G40" s="2">
        <f t="shared" si="2"/>
        <v>32.36739053043789</v>
      </c>
    </row>
    <row r="41" spans="5:7" ht="12.75">
      <c r="E41">
        <v>0.07</v>
      </c>
      <c r="F41" s="2">
        <f t="shared" si="1"/>
        <v>26.561271726788362</v>
      </c>
      <c r="G41" s="2">
        <f t="shared" si="2"/>
        <v>30.144117390165064</v>
      </c>
    </row>
    <row r="42" spans="5:7" ht="12.75">
      <c r="E42">
        <v>0.08</v>
      </c>
      <c r="F42" s="2">
        <f t="shared" si="1"/>
        <v>24.828532235939633</v>
      </c>
      <c r="G42" s="2">
        <f t="shared" si="2"/>
        <v>27.976680384087786</v>
      </c>
    </row>
    <row r="43" spans="5:7" ht="12.75">
      <c r="E43">
        <v>0.09</v>
      </c>
      <c r="F43" s="2">
        <f t="shared" si="1"/>
        <v>23.137783014897707</v>
      </c>
      <c r="G43" s="2">
        <f t="shared" si="2"/>
        <v>25.863142833094827</v>
      </c>
    </row>
    <row r="44" spans="5:7" ht="12.75">
      <c r="E44" s="3">
        <v>0.1</v>
      </c>
      <c r="F44" s="4">
        <f t="shared" si="1"/>
        <v>21.4876033057851</v>
      </c>
      <c r="G44" s="4">
        <f t="shared" si="2"/>
        <v>23.801652892561975</v>
      </c>
    </row>
    <row r="45" spans="5:7" ht="12.75">
      <c r="E45">
        <v>0.11</v>
      </c>
      <c r="F45" s="2">
        <f t="shared" si="1"/>
        <v>19.876633390146893</v>
      </c>
      <c r="G45" s="2">
        <f t="shared" si="2"/>
        <v>21.79043908773636</v>
      </c>
    </row>
    <row r="46" spans="5:7" ht="12.75">
      <c r="E46">
        <v>0.12</v>
      </c>
      <c r="F46" s="2">
        <f t="shared" si="1"/>
        <v>18.303571428571416</v>
      </c>
      <c r="G46" s="2">
        <f t="shared" si="2"/>
        <v>19.827806122448948</v>
      </c>
    </row>
    <row r="47" spans="5:7" ht="12.75">
      <c r="E47">
        <v>0.13</v>
      </c>
      <c r="F47" s="2">
        <f t="shared" si="1"/>
        <v>16.767170491033</v>
      </c>
      <c r="G47" s="2">
        <f t="shared" si="2"/>
        <v>17.912130942125486</v>
      </c>
    </row>
    <row r="48" spans="5:7" ht="12.75">
      <c r="E48">
        <v>0.14</v>
      </c>
      <c r="F48" s="2">
        <f t="shared" si="1"/>
        <v>15.266235764850691</v>
      </c>
      <c r="G48" s="2">
        <f t="shared" si="2"/>
        <v>16.041859033548747</v>
      </c>
    </row>
    <row r="49" spans="5:7" ht="12.75">
      <c r="E49">
        <v>0.15</v>
      </c>
      <c r="F49" s="2">
        <f t="shared" si="1"/>
        <v>13.79962192816636</v>
      </c>
      <c r="G49" s="2">
        <f t="shared" si="2"/>
        <v>14.215500945179599</v>
      </c>
    </row>
    <row r="50" spans="5:7" ht="12.75">
      <c r="E50">
        <v>0.16</v>
      </c>
      <c r="F50" s="2">
        <f t="shared" si="1"/>
        <v>12.366230677764591</v>
      </c>
      <c r="G50" s="2">
        <f t="shared" si="2"/>
        <v>12.431629013079686</v>
      </c>
    </row>
    <row r="51" spans="5:7" ht="12.75">
      <c r="E51" s="5">
        <v>0.17</v>
      </c>
      <c r="F51" s="6">
        <f t="shared" si="1"/>
        <v>10.96500840090583</v>
      </c>
      <c r="G51" s="6">
        <f t="shared" si="2"/>
        <v>10.688874278617874</v>
      </c>
    </row>
    <row r="52" spans="5:7" ht="12.75">
      <c r="E52">
        <v>0.18</v>
      </c>
      <c r="F52" s="2">
        <f t="shared" si="1"/>
        <v>9.594943981614477</v>
      </c>
      <c r="G52" s="2">
        <f t="shared" si="2"/>
        <v>8.985923585176693</v>
      </c>
    </row>
    <row r="53" spans="5:7" ht="12.75">
      <c r="E53">
        <v>0.19</v>
      </c>
      <c r="F53" s="2">
        <f t="shared" si="1"/>
        <v>8.255066732575386</v>
      </c>
      <c r="G53" s="2">
        <f t="shared" si="2"/>
        <v>7.321516842030945</v>
      </c>
    </row>
    <row r="54" spans="5:7" ht="12.75">
      <c r="E54">
        <v>0.2</v>
      </c>
      <c r="F54" s="2">
        <f t="shared" si="1"/>
        <v>6.944444444444457</v>
      </c>
      <c r="G54" s="2">
        <f t="shared" si="2"/>
        <v>5.694444444444457</v>
      </c>
    </row>
    <row r="55" spans="5:7" ht="12.75">
      <c r="E55">
        <v>0.21</v>
      </c>
      <c r="F55" s="2">
        <f t="shared" si="1"/>
        <v>5.662181544976434</v>
      </c>
      <c r="G55" s="2">
        <f t="shared" si="2"/>
        <v>4.103544839833347</v>
      </c>
    </row>
    <row r="56" spans="5:7" ht="12.75">
      <c r="E56">
        <v>0.22</v>
      </c>
      <c r="F56" s="2">
        <f t="shared" si="1"/>
        <v>4.407417360924484</v>
      </c>
      <c r="G56" s="2">
        <f aca="true" t="shared" si="3" ref="G56:G64">$B$36+NPV(E56,$C$36,$D$36)</f>
        <v>2.547702230583198</v>
      </c>
    </row>
    <row r="57" spans="5:7" ht="12.75">
      <c r="E57">
        <v>0.23</v>
      </c>
      <c r="F57" s="2">
        <f t="shared" si="1"/>
        <v>3.179324476171587</v>
      </c>
      <c r="G57" s="2">
        <f t="shared" si="3"/>
        <v>1.0258444047855164</v>
      </c>
    </row>
    <row r="58" spans="5:7" ht="12.75">
      <c r="E58">
        <v>0.24</v>
      </c>
      <c r="F58" s="2">
        <f t="shared" si="1"/>
        <v>1.977107180020809</v>
      </c>
      <c r="G58" s="2">
        <f t="shared" si="3"/>
        <v>-0.4630593132154104</v>
      </c>
    </row>
    <row r="59" spans="5:7" ht="12.75">
      <c r="E59">
        <v>0.25</v>
      </c>
      <c r="F59" s="2">
        <f t="shared" si="1"/>
        <v>0.7999999999999972</v>
      </c>
      <c r="G59" s="2">
        <f t="shared" si="3"/>
        <v>-1.9200000000000017</v>
      </c>
    </row>
    <row r="60" spans="5:7" ht="12.75">
      <c r="E60">
        <v>0.26</v>
      </c>
      <c r="F60" s="2">
        <f t="shared" si="1"/>
        <v>-0.35273368606701183</v>
      </c>
      <c r="G60" s="2">
        <f t="shared" si="3"/>
        <v>-3.345930964978578</v>
      </c>
    </row>
    <row r="61" spans="5:7" ht="12.75">
      <c r="E61">
        <v>0.27</v>
      </c>
      <c r="F61" s="2">
        <f t="shared" si="1"/>
        <v>-1.4818029636059293</v>
      </c>
      <c r="G61" s="2">
        <f t="shared" si="3"/>
        <v>-4.741769483538974</v>
      </c>
    </row>
    <row r="62" spans="5:7" ht="12.75">
      <c r="E62">
        <v>0.28</v>
      </c>
      <c r="F62" s="2">
        <f t="shared" si="1"/>
        <v>-2.587890625</v>
      </c>
      <c r="G62" s="2">
        <f t="shared" si="3"/>
        <v>-6.1083984375</v>
      </c>
    </row>
    <row r="63" spans="5:7" ht="12.75">
      <c r="E63">
        <v>0.29</v>
      </c>
      <c r="F63" s="2">
        <f t="shared" si="1"/>
        <v>-3.6716543476954513</v>
      </c>
      <c r="G63" s="2">
        <f t="shared" si="3"/>
        <v>-7.446667868517508</v>
      </c>
    </row>
    <row r="64" spans="5:7" ht="12.75">
      <c r="E64">
        <v>0.3</v>
      </c>
      <c r="F64" s="2">
        <f t="shared" si="1"/>
        <v>-4.73372781065089</v>
      </c>
      <c r="G64" s="2">
        <f t="shared" si="3"/>
        <v>-8.757396449704146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7"/>
  <sheetViews>
    <sheetView tabSelected="1" workbookViewId="0" topLeftCell="A1">
      <selection activeCell="D9" sqref="D9"/>
    </sheetView>
  </sheetViews>
  <sheetFormatPr defaultColWidth="9.140625" defaultRowHeight="12.75"/>
  <sheetData>
    <row r="3" ht="12.75">
      <c r="B3" t="s">
        <v>18</v>
      </c>
    </row>
    <row r="4" spans="2:8" ht="12.75">
      <c r="B4" t="s">
        <v>1</v>
      </c>
      <c r="C4" t="s">
        <v>2</v>
      </c>
      <c r="D4" t="s">
        <v>7</v>
      </c>
      <c r="E4" t="s">
        <v>16</v>
      </c>
      <c r="F4" t="s">
        <v>3</v>
      </c>
      <c r="G4" t="s">
        <v>17</v>
      </c>
      <c r="H4" t="s">
        <v>4</v>
      </c>
    </row>
    <row r="5" spans="2:8" ht="12.75">
      <c r="B5">
        <v>-1000</v>
      </c>
      <c r="C5">
        <v>475.75</v>
      </c>
      <c r="D5">
        <v>475.75</v>
      </c>
      <c r="E5">
        <v>475.75</v>
      </c>
      <c r="F5">
        <v>0</v>
      </c>
      <c r="G5" s="2">
        <f>$B$5+NPV(F5,$C$5,$D$5,$E$5)</f>
        <v>427.25</v>
      </c>
      <c r="H5" s="1">
        <f>IRR(B5:E5,0)</f>
        <v>0.20137803271545981</v>
      </c>
    </row>
    <row r="7" spans="2:8" ht="12.75">
      <c r="B7">
        <v>1000</v>
      </c>
      <c r="C7">
        <v>-475.75</v>
      </c>
      <c r="D7">
        <v>-475.75</v>
      </c>
      <c r="E7">
        <v>-475.75</v>
      </c>
      <c r="F7">
        <v>0</v>
      </c>
      <c r="G7" s="2">
        <f>$B$7+NPV(F7,$C$7,$D$7,$E$7)</f>
        <v>-427.25</v>
      </c>
      <c r="H7" s="1">
        <f>IRR(B7:E7,0)</f>
        <v>0.2013780327153999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Zivot</dc:creator>
  <cp:keywords/>
  <dc:description/>
  <cp:lastModifiedBy>Eric Zivot</cp:lastModifiedBy>
  <dcterms:created xsi:type="dcterms:W3CDTF">2004-06-29T22:34:16Z</dcterms:created>
  <dcterms:modified xsi:type="dcterms:W3CDTF">2005-06-29T16:05:12Z</dcterms:modified>
  <cp:category/>
  <cp:version/>
  <cp:contentType/>
  <cp:contentStatus/>
</cp:coreProperties>
</file>